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970" tabRatio="606" activeTab="0"/>
  </bookViews>
  <sheets>
    <sheet name="расходы всего_ 0102-03_ 0103" sheetId="1" r:id="rId1"/>
    <sheet name="численность всего_0102-03_0103" sheetId="2" r:id="rId2"/>
    <sheet name="справка всего_ 0102-03_0103" sheetId="3" r:id="rId3"/>
    <sheet name="0103-04_11_12;0104 расходы" sheetId="4" r:id="rId4"/>
    <sheet name="0103-04_11_12;0104числен." sheetId="5" r:id="rId5"/>
    <sheet name="0103-04,11,12-0104 справка" sheetId="6" r:id="rId6"/>
    <sheet name="0104-04,08_0106 расходы" sheetId="7" r:id="rId7"/>
    <sheet name="0104-04,08_0106 числен." sheetId="8" r:id="rId8"/>
    <sheet name="0104-04,08_0106 справка" sheetId="9" r:id="rId9"/>
    <sheet name="0106-25_0113_0203_0412_0505расх" sheetId="10" r:id="rId10"/>
    <sheet name="0106-25_0113_0203_0412_0505 чис" sheetId="11" r:id="rId11"/>
    <sheet name="0106-25_0113_0412_0505 справка" sheetId="12" r:id="rId12"/>
    <sheet name="финотдел расходы" sheetId="13" r:id="rId13"/>
    <sheet name="финотдел численность " sheetId="14" r:id="rId14"/>
    <sheet name="финотдел справка" sheetId="15" r:id="rId15"/>
    <sheet name="0605_0709_0804_0909_1006 расход" sheetId="16" r:id="rId16"/>
    <sheet name="0605_0709_0804_0909_1006числ" sheetId="17" r:id="rId17"/>
    <sheet name="0605_0709_0804_0909_1006справ " sheetId="18" r:id="rId18"/>
    <sheet name="1105_1204расходы" sheetId="19" r:id="rId19"/>
    <sheet name="1105_1204числен" sheetId="20" r:id="rId20"/>
    <sheet name="1105_1204справ" sheetId="21" r:id="rId21"/>
    <sheet name="Лист1" sheetId="22" r:id="rId22"/>
    <sheet name="Лист2" sheetId="23" r:id="rId23"/>
  </sheets>
  <definedNames/>
  <calcPr fullCalcOnLoad="1"/>
</workbook>
</file>

<file path=xl/sharedStrings.xml><?xml version="1.0" encoding="utf-8"?>
<sst xmlns="http://schemas.openxmlformats.org/spreadsheetml/2006/main" count="1562" uniqueCount="243">
  <si>
    <t>384</t>
  </si>
  <si>
    <t>642</t>
  </si>
  <si>
    <t>Код  строки</t>
  </si>
  <si>
    <t>Утверждено (предусмотрено) по смете на год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</si>
  <si>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</si>
  <si>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</si>
  <si>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</si>
  <si>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</si>
  <si>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</si>
  <si>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</si>
  <si>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</si>
  <si>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</si>
  <si>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</si>
  <si>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</si>
  <si>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</si>
  <si>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</si>
  <si>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</si>
  <si>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</si>
  <si>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</si>
  <si>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</si>
  <si>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</si>
  <si>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</si>
  <si>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</si>
  <si>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</si>
  <si>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</si>
  <si>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</si>
  <si>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дополнительные выплаты</t>
  </si>
  <si>
    <t>024</t>
  </si>
  <si>
    <t>060</t>
  </si>
  <si>
    <t xml:space="preserve">       из нее:</t>
  </si>
  <si>
    <t xml:space="preserve">        из них:</t>
  </si>
  <si>
    <t xml:space="preserve">           из них:</t>
  </si>
  <si>
    <t xml:space="preserve">           в том числе:</t>
  </si>
  <si>
    <t>792</t>
  </si>
  <si>
    <t>Единица измерения: расходы - тысячи рублей</t>
  </si>
  <si>
    <t xml:space="preserve">               по ОКУД</t>
  </si>
  <si>
    <t xml:space="preserve">               по ОКЕИ</t>
  </si>
  <si>
    <t>КОДЫ</t>
  </si>
  <si>
    <t>в том числе по разделам, подразделам, целевым статьям и видов расходов бюджетов Российской Федерации</t>
  </si>
  <si>
    <t>в том числе по разделам, подразделам, целевым статьям и видам расходов бюджетов Российской Федерации</t>
  </si>
  <si>
    <t>Ф А К Т И Ч Е С К И</t>
  </si>
  <si>
    <t>0503074</t>
  </si>
  <si>
    <t xml:space="preserve">Среднесписочная численность за отчетный период                      </t>
  </si>
  <si>
    <t>в том числе:</t>
  </si>
  <si>
    <t xml:space="preserve">                      Дата</t>
  </si>
  <si>
    <t>260</t>
  </si>
  <si>
    <t>220</t>
  </si>
  <si>
    <t>270</t>
  </si>
  <si>
    <t>280</t>
  </si>
  <si>
    <t>290</t>
  </si>
  <si>
    <t>на отчетную дату</t>
  </si>
  <si>
    <t>в среднем за отчетный период</t>
  </si>
  <si>
    <t>_________________</t>
  </si>
  <si>
    <t xml:space="preserve">                       М.П. </t>
  </si>
  <si>
    <t xml:space="preserve">   (расшифровка подписи)</t>
  </si>
  <si>
    <t xml:space="preserve">                организации</t>
  </si>
  <si>
    <t xml:space="preserve">                                                                                                                                            (подпись)             (расшифровка подписи)</t>
  </si>
  <si>
    <t xml:space="preserve">  (расшифровка подписи)</t>
  </si>
  <si>
    <t>На отчетную дату</t>
  </si>
  <si>
    <t>В среднем за отчетный период</t>
  </si>
  <si>
    <t xml:space="preserve">   ОТЧЕТ </t>
  </si>
  <si>
    <t>к приказу Минфина России</t>
  </si>
  <si>
    <t>денежное вознаграждение (денежное содержание)</t>
  </si>
  <si>
    <t>071</t>
  </si>
  <si>
    <t>072</t>
  </si>
  <si>
    <t>073</t>
  </si>
  <si>
    <t>074</t>
  </si>
  <si>
    <t>должностной оклад</t>
  </si>
  <si>
    <t>061</t>
  </si>
  <si>
    <t>062</t>
  </si>
  <si>
    <t>063</t>
  </si>
  <si>
    <t>064</t>
  </si>
  <si>
    <t>из него по группам должностей:</t>
  </si>
  <si>
    <t xml:space="preserve">из них по группам должностей: 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</si>
  <si>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</si>
  <si>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                                      численность - человек</t>
  </si>
  <si>
    <t>О РАСХОДАХ И ЧИСЛЕННОСТИ РАБОТНИКОВ  ОРГАНОВ МЕСТНОГО САМОУПРАВЛЕНИЯ, ИЗБИРАТЕЛЬНЫХ КОМИССИЙ МУНИЦИПАЛЬНЫХ ОБРАЗОВАНИЙ</t>
  </si>
  <si>
    <r>
      <t xml:space="preserve">Периодичность: </t>
    </r>
    <r>
      <rPr>
        <b/>
        <sz val="10"/>
        <rFont val="Times New Roman"/>
        <family val="1"/>
      </rPr>
      <t>годовая, полугодовая, 9 месяцев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</si>
  <si>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</si>
  <si>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Другие расходы  на содержание органа местного самоуправления, избирательной комиссии муниципального образования</t>
  </si>
  <si>
    <r>
      <t xml:space="preserve">ВСЕГО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сумма строк 050+060+070)</t>
    </r>
  </si>
  <si>
    <t>Количество органов местного самоуправления, избирательных комиссий муниципальных образований</t>
  </si>
  <si>
    <r>
      <t xml:space="preserve">Форма 14МО       </t>
    </r>
    <r>
      <rPr>
        <sz val="11"/>
        <rFont val="Times New Roman"/>
        <family val="1"/>
      </rPr>
      <t xml:space="preserve">           </t>
    </r>
  </si>
  <si>
    <t>Форма   14МО, с. 2</t>
  </si>
  <si>
    <t>Форма 14МО, с. 3</t>
  </si>
  <si>
    <t>Приложение № 2</t>
  </si>
  <si>
    <r>
      <t>ОБЩЕГОСУДАРСТВЕННЫЕ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ВОПРОСЫ                    </t>
    </r>
    <r>
      <rPr>
        <sz val="10"/>
        <rFont val="Times New Roman"/>
        <family val="1"/>
      </rPr>
      <t xml:space="preserve">                              </t>
    </r>
    <r>
      <rPr>
        <sz val="9"/>
        <rFont val="Times New Roman"/>
        <family val="1"/>
      </rPr>
      <t>0100-0000000-000</t>
    </r>
  </si>
  <si>
    <t>В С Е Г О                                                                           0000-0000000-000</t>
  </si>
  <si>
    <t>ОБЩЕГОСУДАРСТВЕННЫЕ ВОПРОСЫ          0100-0000000-000</t>
  </si>
  <si>
    <t xml:space="preserve">В С Е Г О                                                                 0000-0000000-000                                </t>
  </si>
  <si>
    <t>ОБЩЕГОСУДАРСТВЕННЫЕ ВОПРОСЫ                                                        0100-0000000-000</t>
  </si>
  <si>
    <t>Форма 14МО, с. 4</t>
  </si>
  <si>
    <t>Форма   14МО, с. 5</t>
  </si>
  <si>
    <t>Форма 14МО, с. 6</t>
  </si>
  <si>
    <t>Форма 14МО, с. 7</t>
  </si>
  <si>
    <t>Форма   14МО, с. 8</t>
  </si>
  <si>
    <t>Форма 14МО, с. 9</t>
  </si>
  <si>
    <t>Форма 14МО, с. 10</t>
  </si>
  <si>
    <t>Форма   14МО, с. 11</t>
  </si>
  <si>
    <t>Форма 14МО, с. 12</t>
  </si>
  <si>
    <t>Форма 14МО, с. 13</t>
  </si>
  <si>
    <t>Форма   14МО, с. 14</t>
  </si>
  <si>
    <t>Форма 14МО, с. 15</t>
  </si>
  <si>
    <t>Форма 14МО, с. 16</t>
  </si>
  <si>
    <t>Форма   14МО, с. 17</t>
  </si>
  <si>
    <t>Форма 14МО, с. 18</t>
  </si>
  <si>
    <t>Функционирование законодательных (представительных) органов государственной власти и местного самоуправления             Руководство и управление в сфере                                   установленных функций                                                                       0103-0020000-000</t>
  </si>
  <si>
    <t>Функционирование законодательных (представительных) органов государственной власти и местного самоуправления                               Руководство и управление в сфере                  установленных функций                                                    0103-0020000-000</t>
  </si>
  <si>
    <r>
  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                            Руководство и управление в сфере установленных функций                                                    </t>
    </r>
    <r>
      <rPr>
        <sz val="9"/>
        <rFont val="Times New Roman"/>
        <family val="1"/>
      </rPr>
      <t>0104-0020000-000</t>
    </r>
  </si>
  <si>
    <t>Функционирование   Правительства Российской Федерации, высших органов исполнительной власти субъектов Российской Федерации, местных администраций                                 Руководство и управление в сфере                                   установленных функций                                                                       0104-0020000-000</t>
  </si>
  <si>
    <t>Функционирование Правительства Российской Федерации, высших органов исполнительной власти субъектов Российской Федерации,                  местных администраций                               Руководство и управление в сфере                  установленных функций                                                    0104-0020000-000</t>
  </si>
  <si>
    <r>
      <t xml:space="preserve">Обеспечение деятельности финансовых, налоговых и таможенных органов  и органов финансового (финансово-бюджетного) надзора </t>
    </r>
    <r>
      <rPr>
        <sz val="9"/>
        <rFont val="Times New Roman"/>
        <family val="1"/>
      </rPr>
      <t xml:space="preserve">                              </t>
    </r>
    <r>
      <rPr>
        <b/>
        <sz val="10"/>
        <rFont val="Times New Roman"/>
        <family val="1"/>
      </rPr>
      <t xml:space="preserve">Руководство  и управление в сфере установленных функций </t>
    </r>
    <r>
      <rPr>
        <sz val="9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                              0106-0020000-000</t>
    </r>
  </si>
  <si>
    <t>Обеспечение деятельности финансовых, налоговых и таможенных органов и органов финансового (финансово-бюджетного) надзора надзора                                                                Руководство и управление в сфере                                   установленных функций                                                                0106-0020000-000</t>
  </si>
  <si>
    <t>Обеспечение деятельности финансовых, налоговых и таможенных органов и органов финансового (финансово-бюджетного) надзора                          Руководство и управление в сфере                  установленных функций                       0106-0020000-000</t>
  </si>
  <si>
    <r>
      <t>от 23 декабря 2010 г. № 179н</t>
    </r>
    <r>
      <rPr>
        <b/>
        <sz val="10"/>
        <rFont val="Times New Roman"/>
        <family val="1"/>
      </rPr>
      <t xml:space="preserve"> </t>
    </r>
  </si>
  <si>
    <t>Фактически  начислено за отчетный период</t>
  </si>
  <si>
    <r>
      <t xml:space="preserve">Заработная плата лиц, замещающих муниципальные должности, всего
</t>
    </r>
    <r>
      <rPr>
        <i/>
        <sz val="10"/>
        <rFont val="Times New Roman"/>
        <family val="1"/>
      </rPr>
      <t>(сумма строк 011+012)</t>
    </r>
  </si>
  <si>
    <t>другие выплаты , предусмотренные действующем законодательством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</si>
  <si>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</si>
  <si>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 xml:space="preserve">      из них ежемесячное денежное поощрение</t>
  </si>
  <si>
    <t xml:space="preserve">Заработная плата  лиц,, замещающих  должности, не являющиеся  должностями муниципальной службы </t>
  </si>
  <si>
    <t xml:space="preserve"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 *) </t>
  </si>
  <si>
    <r>
      <t xml:space="preserve">Итого расходы на заработную плату работников органа местного самоуправления, избирательной комиссии  муниципального образования -ВСЕГО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(сумма строк 010+020+030+040)</t>
    </r>
  </si>
  <si>
    <t xml:space="preserve"> компенсации работникам за использование  личных   легковых   автомобилей для служебных целей</t>
  </si>
  <si>
    <t xml:space="preserve">суточные при служебных командировках - всего (сумма строк 063+064)                                                                                     </t>
  </si>
  <si>
    <t>на территории Российской Федерации</t>
  </si>
  <si>
    <t xml:space="preserve"> на территории иностранных государств</t>
  </si>
  <si>
    <t xml:space="preserve">на служебные командировки (оплата проезда и проживания) - всего (сумма строк 072+073):                                </t>
  </si>
  <si>
    <t xml:space="preserve">  на содержание служебных легковых автомобилей</t>
  </si>
  <si>
    <t>1. Сведения о расходах на содержание органов местного самоуправления, избирательных комиссий муниципальных образований</t>
  </si>
  <si>
    <t xml:space="preserve">Наименование бюджета </t>
  </si>
  <si>
    <t>Источник финансирования</t>
  </si>
  <si>
    <t xml:space="preserve">                                      должности - единица</t>
  </si>
  <si>
    <t>(бюджетные средства, средства от приносящей доход деятельности)</t>
  </si>
  <si>
    <t>по ОКПО</t>
  </si>
  <si>
    <t>Глава по БК</t>
  </si>
  <si>
    <t xml:space="preserve">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 </t>
  </si>
  <si>
    <t>Утверждено  должностей в штатном расписании на конец отчетного периода</t>
  </si>
  <si>
    <t>Фактически замещено должностей на конец отчетного периода</t>
  </si>
  <si>
    <t xml:space="preserve">Муниципальные должности </t>
  </si>
  <si>
    <r>
      <t xml:space="preserve">Должности  муниципальной службы, всего 
</t>
    </r>
    <r>
      <rPr>
        <i/>
        <sz val="10"/>
        <rFont val="Times New Roman"/>
        <family val="1"/>
      </rPr>
      <t>(сумма строк 220+230+240+250+260)</t>
    </r>
  </si>
  <si>
    <t xml:space="preserve">
высшие </t>
  </si>
  <si>
    <t xml:space="preserve">главные </t>
  </si>
  <si>
    <t xml:space="preserve">ведущие </t>
  </si>
  <si>
    <t xml:space="preserve">старшие </t>
  </si>
  <si>
    <t xml:space="preserve">младшие </t>
  </si>
  <si>
    <t xml:space="preserve">должности, не являющиеся должностями муниципальной службы </t>
  </si>
  <si>
    <t>*) 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</si>
  <si>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*) -Персонал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</si>
  <si>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</si>
  <si>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>На конец отчетного периода</t>
  </si>
  <si>
    <t xml:space="preserve">Высшие </t>
  </si>
  <si>
    <t xml:space="preserve">Главные </t>
  </si>
  <si>
    <t xml:space="preserve">Ведущие </t>
  </si>
  <si>
    <t xml:space="preserve">Старшие </t>
  </si>
  <si>
    <t xml:space="preserve">Младшие </t>
  </si>
  <si>
    <r>
      <t xml:space="preserve">Денежное содержание  муниципальных  служащих (строка 020-024),  всего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</si>
  <si>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Служебные легковые автомобили, состоящие на балансе органа местного самоуправления, избирательных комиссий муниципальных образований</t>
  </si>
  <si>
    <t xml:space="preserve">Служебные легковые автомобили, арендованные у других организаций по договорам найма </t>
  </si>
  <si>
    <t xml:space="preserve">Должности работников, переведенных на новые системы оплаты труда </t>
  </si>
  <si>
    <r>
      <t xml:space="preserve">Всего должностей работников   органа местного самоуправления, избирательной комиссии муниципального образования       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</si>
  <si>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Должности, не являющиеся должностями муниципальной службы </t>
  </si>
  <si>
    <t>Должности работников, переведенных на новые системы оплаты труда *)</t>
  </si>
  <si>
    <t>на конец отчетного периода</t>
  </si>
  <si>
    <t xml:space="preserve">в среднем за отчетный период </t>
  </si>
  <si>
    <t>Форма 14МО, с. 21</t>
  </si>
  <si>
    <t>Форма 14МО, с. 19</t>
  </si>
  <si>
    <t>Форма   14МО, с. 20</t>
  </si>
  <si>
    <t>Руководитель счетной палатымуниципального образования  и его заместители                                 Выполнение функций органами местного самоуправления                                                                      0106-0022500-012</t>
  </si>
  <si>
    <t>Высшее должностное лицо органа местного самоуправления                                                       Выполнение функций органов местного самоуправления                                                          0102-0020300-012</t>
  </si>
  <si>
    <t>Высшее должностное лицо органа местного самоуправления         Выполнение функций органами местного самоуправления                                                 0102-0020300-012</t>
  </si>
  <si>
    <t>Центральный аппарат          Выполнение функций органами местного самоуправления                                                     0103-0020400-012</t>
  </si>
  <si>
    <r>
      <t xml:space="preserve">Председатель представительного органа муниципального образования                                                       Выполнение функций органами местного самоуправления                      </t>
    </r>
    <r>
      <rPr>
        <sz val="10"/>
        <rFont val="Times New Roman"/>
        <family val="1"/>
      </rPr>
      <t xml:space="preserve">                              </t>
    </r>
    <r>
      <rPr>
        <sz val="9"/>
        <rFont val="Times New Roman"/>
        <family val="1"/>
      </rPr>
      <t>0103-0021100-012</t>
    </r>
  </si>
  <si>
    <r>
      <t xml:space="preserve">Депутаты представительного органа муниципального образования                            Выполнение функций органами местного самоуправления  </t>
    </r>
    <r>
      <rPr>
        <sz val="9"/>
        <rFont val="Times New Roman"/>
        <family val="1"/>
      </rPr>
      <t xml:space="preserve">                                    0103-002 12 00-012</t>
    </r>
  </si>
  <si>
    <t>Центральный аппарат                                   Выплнение функций органами местного самоуправления                                                                        0103-0020400-012</t>
  </si>
  <si>
    <t>Председатель представительного органа муниципального образования                  Выполнение функций органами местного самоуправления                                          0103-0021100-012</t>
  </si>
  <si>
    <t>Депутаты представительного органа муниципального образования              Выполнение функций органами местного самоуправления                                                  0103-0021200-012</t>
  </si>
  <si>
    <t xml:space="preserve">Центральный аппарат                              Выполнение функций органами местного самоуправления                                                              0103-0020400-012                               </t>
  </si>
  <si>
    <t>Председатель  представительного органа муниципального образования               Выполнение функций органами местного самоуправления                                                        0103-0021100-012</t>
  </si>
  <si>
    <t>Депутаты представительного органа муниципального образования     Выполнение функций органами местного самоуправления                                      0103-0021200-012</t>
  </si>
  <si>
    <t>Центральный аппарат                       Выполнение функций органами местного самоуправления                                                  0104-0020400-012</t>
  </si>
  <si>
    <r>
      <t xml:space="preserve">Глава местной администрации (исполнительно-распорядительного органа муниципального образования)                                Выполнение функций органами местного самоуправления                      </t>
    </r>
    <r>
      <rPr>
        <sz val="10"/>
        <rFont val="Times New Roman"/>
        <family val="1"/>
      </rPr>
      <t xml:space="preserve">                              </t>
    </r>
    <r>
      <rPr>
        <sz val="9"/>
        <rFont val="Times New Roman"/>
        <family val="1"/>
      </rPr>
      <t>0104-0020800-012</t>
    </r>
  </si>
  <si>
    <r>
      <t xml:space="preserve">Центральный аппарат                         Выполнение функций органами местного самоуправления                                                 </t>
    </r>
    <r>
      <rPr>
        <sz val="9"/>
        <rFont val="Times New Roman"/>
        <family val="1"/>
      </rPr>
      <t>0106-0020400-012</t>
    </r>
  </si>
  <si>
    <t>Центральный аппарат                                      Выполнение функций органами месного самоуправления                                                                      0104-0020400-012</t>
  </si>
  <si>
    <t>Глава местной администрации ( исполнительно-распорядительнного органа муниципального образования)                                                                  Выполнение функций органами местного самоуправления                                                          0104-0020800-012</t>
  </si>
  <si>
    <t>Центральный аппарат                                            Выполнение функций органами местного самоуправления                                                               0106-0020400-012</t>
  </si>
  <si>
    <t xml:space="preserve">Центральный аппарат                       Выполнение функций органами местного самоуправления                                                             0104-0020400-012                                </t>
  </si>
  <si>
    <t>Глава местной администрации (исполнительно-распорядительного органа муниципального образования)            Выполнение функций органами местного самоуправления                                                                        0104-0020800-012</t>
  </si>
  <si>
    <t>Центральный аппарат                                     Выполнение функций органами местного самоуправления                                                    0106-0020400-012</t>
  </si>
  <si>
    <t>10</t>
  </si>
  <si>
    <t>11</t>
  </si>
  <si>
    <r>
      <t xml:space="preserve"> 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 xml:space="preserve">Другие общегосударственные вопросы                                Руководство и управление в сфере установленных функций Центральный аппарат </t>
    </r>
    <r>
      <rPr>
        <sz val="10"/>
        <rFont val="Times New Roman"/>
        <family val="1"/>
      </rPr>
      <t xml:space="preserve">       </t>
    </r>
    <r>
      <rPr>
        <b/>
        <sz val="10"/>
        <rFont val="Times New Roman"/>
        <family val="1"/>
      </rPr>
      <t xml:space="preserve">Выполнение функций органами местного самоуправления     </t>
    </r>
    <r>
      <rPr>
        <sz val="10"/>
        <rFont val="Times New Roman"/>
        <family val="1"/>
      </rPr>
      <t xml:space="preserve">             </t>
    </r>
    <r>
      <rPr>
        <sz val="9"/>
        <rFont val="Times New Roman"/>
        <family val="1"/>
      </rPr>
      <t>0113-0020400-012</t>
    </r>
  </si>
  <si>
    <r>
      <t xml:space="preserve">Руководитель счетной палаты муниципального образования и его заместители                                      Выполнение функций органами местного самоуправления                                                   </t>
    </r>
    <r>
      <rPr>
        <sz val="9"/>
        <rFont val="Times New Roman"/>
        <family val="1"/>
      </rPr>
      <t>0106-0022500-012</t>
    </r>
  </si>
  <si>
    <r>
      <t xml:space="preserve">Мобилизационная и вневойсковая подготовка                                               Руководство и управление в сфере установленных функций   Осуществление первичноговоинского учета на территориях, где отсутствуют военные комиссариаты                                                                             </t>
    </r>
    <r>
      <rPr>
        <sz val="9"/>
        <rFont val="Times New Roman"/>
        <family val="1"/>
      </rPr>
      <t>0203-0013600-012</t>
    </r>
  </si>
  <si>
    <t>Мобилизационная и вневойсковая подготовка                                               Руководство и управление в сфере установленных функций   Осуществление первичноговоинского учета на территориях, где отсутствуют военные комиссариаты                                                                             0203-0013600-012</t>
  </si>
  <si>
    <t>В С Е Г 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0000-0000000-000</t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</si>
  <si>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</rPr>
      <t xml:space="preserve">                 </t>
    </r>
    <r>
      <rPr>
        <b/>
        <sz val="9"/>
        <rFont val="Times New Roman"/>
        <family val="1"/>
      </rPr>
      <t xml:space="preserve">Выпонение функций органами местного самоуправления            </t>
    </r>
    <r>
      <rPr>
        <sz val="9"/>
        <rFont val="Times New Roman"/>
        <family val="1"/>
      </rPr>
      <t xml:space="preserve">                                  0102-0020300-012</t>
    </r>
  </si>
  <si>
    <r>
      <t xml:space="preserve">Функционирование законодательных (представительных) органов государственной власти и местного самоуправления                      Руководство и управление в сфере установленных функций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0103-0020000-000</t>
    </r>
  </si>
  <si>
    <r>
      <t xml:space="preserve">Другие вопросы в области национальной экономики Руководство и управление в сфере установленных функций  Центральный аппарат           Выполнение функций ораганами местного самоуправления </t>
    </r>
    <r>
      <rPr>
        <sz val="9"/>
        <rFont val="Times New Roman"/>
        <family val="1"/>
      </rPr>
      <t xml:space="preserve">                         0412-0020400-012</t>
    </r>
  </si>
  <si>
    <r>
      <t xml:space="preserve">Другие вопросы в области жилищно-коммунального хозяйства                           Руководство и управление в сфере установленных функций      Центральный аппарат                            Выполнение функций органами местного самоуправления                                                             </t>
    </r>
    <r>
      <rPr>
        <sz val="9"/>
        <rFont val="Times New Roman"/>
        <family val="1"/>
      </rPr>
      <t>0505-0020400-012</t>
    </r>
  </si>
  <si>
    <t>Другие общегосударственные вопросы  Руководство и управление в сфере             установленных функций                                                                        Центральный аппарат                                                Выполнение функций органами местного самоуправления                                                                       0113-0020400-012</t>
  </si>
  <si>
    <t>Другие вопросы в области национальной экономики                                                             Руководство и управление в сфере установленных функций                                                                    Центральный аппарат                                           Выполнение функций органами местного самоуправления                                                                   0412-0020400-012</t>
  </si>
  <si>
    <t>Другие вопросы в области жилищно-коммунального хозяйства                            Руководство и управление в сфере                                   установленных функций                             Центральный аппарат                                                       Выполнение функций органами местного самоуправления                                                                    0505-0020400-012</t>
  </si>
  <si>
    <t xml:space="preserve">Руководитель контрольно-счетной палаты муниципального образования  и его заместители                                     Выполнение функций органами местного самоуправления                                                           0106-0022500-012                                </t>
  </si>
  <si>
    <t>Другие общегосударственные вопросы     Руководство и управление в сфере  установленных функций           Центральный аппарат                               Выполнение функций  органами местного самоуправления                                                      0113-0020400-012</t>
  </si>
  <si>
    <t>Другие вопросы в области   национальной экономики                                       Руководство и управление в сфере установленных  функций        Центральный аппарат                        Выполнение функций органами местного самоуправления                                                 0412-0020400-012</t>
  </si>
  <si>
    <t>Другие вопросы в области жилищно-коммунального хозяйства                                Руководство и управление в сфере                  установленных функций                Центральный аппарат                    Выполнение функций органами местного самоуправления                                           0505-0020400-012</t>
  </si>
  <si>
    <t>Обеспечение деятельности финансовых, налоговых и таможенных органов и органов финансового (финансово-бюджетного ) надзора                                              Руководство и управление в сфере установленных функций                                              Центральный апппарат                    Выполнение функций органами местного самоуправления                                                     0106-0020400-012                                                           в том числе финансовый отдел (управление)</t>
  </si>
  <si>
    <t>Обеспечение деятельности финансовых, налоговых и таможенныхорганов и органов финансового (финансово-бюджетного) надзора                           Руководство и управление в сфере установленных функций                                                                        Центральный аппарат                                                Выполнение функций органами местного самоуправления                                                                        0106-0020400-012                                                                        в том числе финансовый отдел (управление)</t>
  </si>
  <si>
    <t>Обеспечение деятельности финансовых, налоговых и таможенных органов и органов финансового (финансово-бюджетного) надзора               Руководство и управление в сфере установленных функций                                                                        Центральный аппарат    Выполнение функций органами местного самоуправления                                                         0106-0020400-012                                                                        в том числе финансовый отдел (управление)</t>
  </si>
  <si>
    <t xml:space="preserve">     Другие вопросы в области охраны окружающей среды       Руководство и управление в сфере установленных функций Центральный аппарат  Выполнение функций органами местного самоуправления                                           0605-0020400-012            </t>
  </si>
  <si>
    <t xml:space="preserve">Другие вопросы в области образования                        Руководство и управление в сфере установленных функций Центральный аппарат  Выполнение функций органами местного самоуправления                 0709-0020400-012            </t>
  </si>
  <si>
    <r>
      <t xml:space="preserve">Другие вопросы в области культуры, кинематографии                       Руководство и управление в сфере установленных функций              Центральный аппарат               Выполнение функций органами местного самоуправления                 </t>
    </r>
    <r>
      <rPr>
        <sz val="10"/>
        <rFont val="Times New Roman"/>
        <family val="1"/>
      </rPr>
      <t xml:space="preserve">                              </t>
    </r>
    <r>
      <rPr>
        <sz val="9"/>
        <rFont val="Times New Roman"/>
        <family val="1"/>
      </rPr>
      <t>0804-0020400-012</t>
    </r>
  </si>
  <si>
    <r>
      <t xml:space="preserve">Другие вопросы в области здравоохранения                        Руководство и управление в сфере установленных функций          Центральный аппарат    Выполнение функций органами местного самоуправления  </t>
    </r>
    <r>
      <rPr>
        <sz val="9"/>
        <rFont val="Times New Roman"/>
        <family val="1"/>
      </rPr>
      <t xml:space="preserve">                     0909-0020400-012</t>
    </r>
  </si>
  <si>
    <r>
      <t xml:space="preserve">Другие вопросы в области социальной политики                                               Руководство и управление в сфере установленных функций             Центральный аппарат                      Выполнение функций органами местного самоуправления                                                    </t>
    </r>
    <r>
      <rPr>
        <sz val="9"/>
        <rFont val="Times New Roman"/>
        <family val="1"/>
      </rPr>
      <t>1006-0020400-012</t>
    </r>
  </si>
  <si>
    <t>Другие вопросы в области охраны окружающей среды                                     Руководство и управление в сфере установленных функций                                                                             Центральный аппарат                                                 Выполнение функций орагнов местного самоуправления                                                                           0605-0020400-012</t>
  </si>
  <si>
    <t>Другие вопросы в области образования      Руководство и управление в сфере установленных функций                                                                             Центральный аппарат                                                 Выполнение функций орагнов местного самоуправления                                                                           0709-0020400-012</t>
  </si>
  <si>
    <t>Другие вопросы в области культуры, кинематографии                                                     Руководство и управление в сфере установленных функций                                                                   Центральный аппарат                                               Выполнение функций органами местного самоуправления                                                                 0804-0020400-012</t>
  </si>
  <si>
    <t>Другие вопросы в области здравоохранения                                                   Руководство и управление в сфере    установленных функций                                                        Центральный аппарат                                            Выполнение функций органами местного самоуправления                                                                       0909-0020400-012</t>
  </si>
  <si>
    <t>Другие вопросы в области социальной политики          Руководство и управление в сфере                                   установленных функций                        Центральный аппарат                                                               Выполнение функций органами местного самоуправления                                                                 1006-0020400-012</t>
  </si>
  <si>
    <t>Другие вопросы в области охраны окружающей среды     Руководство и управление в сфере установленных функций                                  Центральный аппарат                     Выполнение функций органами местного самоуправления                                             06 05-0020400-012</t>
  </si>
  <si>
    <t>Другие вопросы в области образования      Руководство и управление в сфере установленных функций                                  Центральный аппарат                     Выполнение функций органами местного самоуправления                                             0709-0020400-012</t>
  </si>
  <si>
    <t>Другие вопросы в области культуры, кинематографии                                      Руководство и управление в сфере установленных функций                    Центральный аппарат       выполнение функций органами местного самоуправления                                                      0804-0020400-012</t>
  </si>
  <si>
    <t>Другие вопросы в области здравоохранения                                                 Руководство и управление в сфере установленных функций       Центральный аппарат                                                                     выполнение функций органами местного самоуправления                                                 0909-0020400-012</t>
  </si>
  <si>
    <t>Другие вопросы в области социальной политики                                          Руководство и управление в сфере                  установленных функций                Центральный аппарат                        Выполнение функций органами местного самоуправления                                                   1006-0020400-012</t>
  </si>
  <si>
    <t>(подпись)</t>
  </si>
  <si>
    <t xml:space="preserve">       (подпись)</t>
  </si>
  <si>
    <t>(расшифровка подписи)</t>
  </si>
  <si>
    <t xml:space="preserve">                                                       (подпись)                        (расшифровка подписи)</t>
  </si>
  <si>
    <t>Другие вопросы в области физической культуры и спорта                                Руководство и управление в сфере установленных функций                                  Центральный аппарат                     Выполнение функций органами местного самоуправления                                             1105-0020400-012</t>
  </si>
  <si>
    <t>Другие вопросы в области средств массовой информации                         Руководство и управление в сфере установленных функций                                  Центральный аппарат                     Выполнение функций органами местного самоуправления                                             1204-0020400-012</t>
  </si>
  <si>
    <t>Другие вопросы в области образования      Руководство и управление в сфере установленных функций                                                                             Центральный аппарат                                                 Выполнение функций орагнов местного самоуправления                                                                           1105-0020400-012</t>
  </si>
  <si>
    <t>Другие вопросы в области средств массовой информации                                                                                 Руководство и управление в сфере                                   установленных функций                                                                                                               Центральный аппарат                                                               Выполнение функций органами местного самоуправления                                                                 1204-0020400-012</t>
  </si>
  <si>
    <t xml:space="preserve">     Другие вопросы в области физической культуры и спорта      Руководство и управление в сфере установленных функций Центральный аппарат  Выполнение функций органами местного самоуправления                                           1105-0020400-012            </t>
  </si>
  <si>
    <t>Другие вопросы в области средств массовой информации                                      Руководство и управление в сфере установленных функций             Центральный аппарат                      Выполнение функций органами местного самоуправления                                                    1204-0020400-012</t>
  </si>
  <si>
    <t>1</t>
  </si>
  <si>
    <t>Бюджет Гордеевского муниципального района</t>
  </si>
  <si>
    <t>Главный бухгалтер            _________________                     Л.М.Мазуревская</t>
  </si>
  <si>
    <t>Руководитель                     _________________                      Г.Н.Сехина</t>
  </si>
  <si>
    <t xml:space="preserve"> Исполнитель                    ________________                          Е.А.Шевцова</t>
  </si>
  <si>
    <r>
      <t xml:space="preserve">Наименование органа местного самоуправления, избирательной комиссии муниципального образования </t>
    </r>
    <r>
      <rPr>
        <u val="single"/>
        <sz val="10"/>
        <rFont val="Times New Roman"/>
        <family val="1"/>
      </rPr>
      <t xml:space="preserve"> Гордеевский район</t>
    </r>
  </si>
  <si>
    <t>Телефон 2-14-76</t>
  </si>
  <si>
    <t xml:space="preserve">                                                                                                                                                                                       на 1 июля 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</si>
</sst>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  <numFmt numFmtId="165" formatCode="0.00_ ;\-0.00\ "/>
    <numFmt numFmtId="166" formatCode="0.00;\-0.00;;@"/>
    <numFmt numFmtId="167" formatCode="0;\-0.0;;@"/>
    <numFmt numFmtId="168" formatCode="0;\-0.00;;@"/>
    <numFmt numFmtId="169" formatCode="0;\-0.000;;@"/>
    <numFmt numFmtId="170" formatCode="0.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u val="singleAccounting"/>
      <sz val="9"/>
      <name val="Arial CYR"/>
      <family val="2"/>
    </font>
    <font>
      <b/>
      <vertAlign val="superscript"/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29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wrapText="1"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49" fontId="2" fillId="0" borderId="4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12" fillId="0" borderId="3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56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3" fillId="0" borderId="48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45" xfId="0" applyFont="1" applyBorder="1" applyAlignment="1">
      <alignment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164" fontId="2" fillId="0" borderId="57" xfId="0" applyNumberFormat="1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4" fillId="0" borderId="58" xfId="0" applyNumberFormat="1" applyFont="1" applyFill="1" applyBorder="1" applyAlignment="1">
      <alignment horizontal="center" vertical="center"/>
    </xf>
    <xf numFmtId="164" fontId="14" fillId="0" borderId="59" xfId="0" applyNumberFormat="1" applyFont="1" applyFill="1" applyBorder="1" applyAlignment="1">
      <alignment horizontal="center" vertical="center"/>
    </xf>
    <xf numFmtId="164" fontId="14" fillId="0" borderId="60" xfId="0" applyNumberFormat="1" applyFont="1" applyFill="1" applyBorder="1" applyAlignment="1">
      <alignment horizontal="center" vertical="center"/>
    </xf>
    <xf numFmtId="164" fontId="14" fillId="0" borderId="61" xfId="0" applyNumberFormat="1" applyFont="1" applyFill="1" applyBorder="1" applyAlignment="1" applyProtection="1">
      <alignment horizontal="center" vertical="center"/>
      <protection/>
    </xf>
    <xf numFmtId="164" fontId="14" fillId="0" borderId="36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14" fillId="0" borderId="62" xfId="0" applyNumberFormat="1" applyFont="1" applyBorder="1" applyAlignment="1">
      <alignment horizontal="center" vertical="center"/>
    </xf>
    <xf numFmtId="164" fontId="14" fillId="0" borderId="63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 applyProtection="1">
      <alignment horizontal="center" vertical="center"/>
      <protection locked="0"/>
    </xf>
    <xf numFmtId="164" fontId="14" fillId="0" borderId="64" xfId="0" applyNumberFormat="1" applyFont="1" applyBorder="1" applyAlignment="1">
      <alignment horizontal="center" vertical="center"/>
    </xf>
    <xf numFmtId="164" fontId="14" fillId="0" borderId="65" xfId="0" applyNumberFormat="1" applyFont="1" applyBorder="1" applyAlignment="1">
      <alignment horizontal="center" vertical="center"/>
    </xf>
    <xf numFmtId="164" fontId="14" fillId="0" borderId="66" xfId="0" applyNumberFormat="1" applyFont="1" applyBorder="1" applyAlignment="1" applyProtection="1">
      <alignment horizontal="center" vertical="center"/>
      <protection locked="0"/>
    </xf>
    <xf numFmtId="164" fontId="14" fillId="0" borderId="67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 applyProtection="1">
      <alignment horizontal="center" vertical="center"/>
      <protection/>
    </xf>
    <xf numFmtId="164" fontId="14" fillId="0" borderId="68" xfId="0" applyNumberFormat="1" applyFont="1" applyBorder="1" applyAlignment="1" applyProtection="1">
      <alignment horizontal="center" vertical="center"/>
      <protection/>
    </xf>
    <xf numFmtId="164" fontId="14" fillId="0" borderId="68" xfId="0" applyNumberFormat="1" applyFont="1" applyBorder="1" applyAlignment="1">
      <alignment horizontal="center" vertical="center"/>
    </xf>
    <xf numFmtId="164" fontId="14" fillId="0" borderId="69" xfId="0" applyNumberFormat="1" applyFont="1" applyBorder="1" applyAlignment="1">
      <alignment horizontal="center" vertical="center"/>
    </xf>
    <xf numFmtId="164" fontId="14" fillId="0" borderId="70" xfId="0" applyNumberFormat="1" applyFont="1" applyBorder="1" applyAlignment="1" applyProtection="1">
      <alignment horizontal="center" vertical="center"/>
      <protection/>
    </xf>
    <xf numFmtId="164" fontId="14" fillId="0" borderId="71" xfId="0" applyNumberFormat="1" applyFont="1" applyBorder="1" applyAlignment="1">
      <alignment horizontal="center" vertical="center"/>
    </xf>
    <xf numFmtId="164" fontId="14" fillId="0" borderId="66" xfId="0" applyNumberFormat="1" applyFont="1" applyBorder="1" applyAlignment="1" applyProtection="1">
      <alignment horizontal="center" vertical="center"/>
      <protection/>
    </xf>
    <xf numFmtId="164" fontId="14" fillId="0" borderId="61" xfId="0" applyNumberFormat="1" applyFont="1" applyFill="1" applyBorder="1" applyAlignment="1" applyProtection="1">
      <alignment horizontal="center" vertical="center"/>
      <protection locked="0"/>
    </xf>
    <xf numFmtId="164" fontId="14" fillId="0" borderId="60" xfId="0" applyNumberFormat="1" applyFont="1" applyFill="1" applyBorder="1" applyAlignment="1" applyProtection="1">
      <alignment horizontal="center" vertical="center"/>
      <protection locked="0"/>
    </xf>
    <xf numFmtId="164" fontId="14" fillId="0" borderId="61" xfId="0" applyNumberFormat="1" applyFont="1" applyFill="1" applyBorder="1" applyAlignment="1">
      <alignment horizontal="center" vertical="center"/>
    </xf>
    <xf numFmtId="164" fontId="14" fillId="0" borderId="70" xfId="0" applyNumberFormat="1" applyFont="1" applyBorder="1" applyAlignment="1" applyProtection="1">
      <alignment horizontal="center" vertical="center"/>
      <protection locked="0"/>
    </xf>
    <xf numFmtId="164" fontId="14" fillId="0" borderId="66" xfId="0" applyNumberFormat="1" applyFont="1" applyBorder="1" applyAlignment="1">
      <alignment horizontal="center" vertical="center"/>
    </xf>
    <xf numFmtId="164" fontId="14" fillId="0" borderId="72" xfId="0" applyNumberFormat="1" applyFont="1" applyBorder="1" applyAlignment="1" applyProtection="1">
      <alignment horizontal="center" vertical="center"/>
      <protection locked="0"/>
    </xf>
    <xf numFmtId="164" fontId="14" fillId="0" borderId="44" xfId="0" applyNumberFormat="1" applyFont="1" applyFill="1" applyBorder="1" applyAlignment="1">
      <alignment horizontal="center" vertical="center"/>
    </xf>
    <xf numFmtId="164" fontId="14" fillId="0" borderId="73" xfId="0" applyNumberFormat="1" applyFont="1" applyFill="1" applyBorder="1" applyAlignment="1">
      <alignment horizontal="center" vertical="center"/>
    </xf>
    <xf numFmtId="164" fontId="14" fillId="0" borderId="59" xfId="0" applyNumberFormat="1" applyFont="1" applyFill="1" applyBorder="1" applyAlignment="1" applyProtection="1">
      <alignment horizontal="center" vertical="center"/>
      <protection/>
    </xf>
    <xf numFmtId="164" fontId="14" fillId="0" borderId="74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 applyProtection="1">
      <alignment horizontal="center" vertical="center"/>
      <protection locked="0"/>
    </xf>
    <xf numFmtId="164" fontId="14" fillId="0" borderId="67" xfId="0" applyNumberFormat="1" applyFont="1" applyBorder="1" applyAlignment="1" applyProtection="1">
      <alignment horizontal="center" vertical="center"/>
      <protection locked="0"/>
    </xf>
    <xf numFmtId="164" fontId="14" fillId="0" borderId="75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 applyProtection="1">
      <alignment horizontal="center" vertical="center"/>
      <protection/>
    </xf>
    <xf numFmtId="164" fontId="14" fillId="0" borderId="76" xfId="0" applyNumberFormat="1" applyFont="1" applyBorder="1" applyAlignment="1">
      <alignment horizontal="center" vertical="center"/>
    </xf>
    <xf numFmtId="164" fontId="14" fillId="0" borderId="76" xfId="0" applyNumberFormat="1" applyFont="1" applyBorder="1" applyAlignment="1" applyProtection="1">
      <alignment horizontal="center" vertical="center"/>
      <protection/>
    </xf>
    <xf numFmtId="164" fontId="14" fillId="0" borderId="0" xfId="0" applyNumberFormat="1" applyFont="1" applyBorder="1" applyAlignment="1">
      <alignment horizontal="center" vertical="center"/>
    </xf>
    <xf numFmtId="164" fontId="14" fillId="0" borderId="67" xfId="0" applyNumberFormat="1" applyFont="1" applyBorder="1" applyAlignment="1" applyProtection="1">
      <alignment horizontal="center" vertical="center"/>
      <protection/>
    </xf>
    <xf numFmtId="164" fontId="14" fillId="0" borderId="59" xfId="0" applyNumberFormat="1" applyFont="1" applyFill="1" applyBorder="1" applyAlignment="1" applyProtection="1">
      <alignment horizontal="center" vertical="center"/>
      <protection locked="0"/>
    </xf>
    <xf numFmtId="164" fontId="14" fillId="0" borderId="58" xfId="0" applyNumberFormat="1" applyFont="1" applyFill="1" applyBorder="1" applyAlignment="1" applyProtection="1">
      <alignment horizontal="center" vertical="center"/>
      <protection locked="0"/>
    </xf>
    <xf numFmtId="164" fontId="14" fillId="0" borderId="44" xfId="0" applyNumberFormat="1" applyFont="1" applyFill="1" applyBorder="1" applyAlignment="1" applyProtection="1">
      <alignment horizontal="center" vertical="center"/>
      <protection locked="0"/>
    </xf>
    <xf numFmtId="164" fontId="14" fillId="0" borderId="77" xfId="0" applyNumberFormat="1" applyFont="1" applyBorder="1" applyAlignment="1">
      <alignment horizontal="center" vertical="center"/>
    </xf>
    <xf numFmtId="164" fontId="14" fillId="0" borderId="62" xfId="0" applyNumberFormat="1" applyFont="1" applyBorder="1" applyAlignment="1" applyProtection="1">
      <alignment horizontal="center" vertical="center"/>
      <protection locked="0"/>
    </xf>
    <xf numFmtId="164" fontId="14" fillId="0" borderId="68" xfId="0" applyNumberFormat="1" applyFont="1" applyBorder="1" applyAlignment="1" applyProtection="1">
      <alignment horizontal="center" vertical="center"/>
      <protection locked="0"/>
    </xf>
    <xf numFmtId="164" fontId="14" fillId="0" borderId="78" xfId="0" applyNumberFormat="1" applyFont="1" applyBorder="1" applyAlignment="1">
      <alignment horizontal="center" vertical="center"/>
    </xf>
    <xf numFmtId="164" fontId="14" fillId="0" borderId="70" xfId="0" applyNumberFormat="1" applyFont="1" applyBorder="1" applyAlignment="1">
      <alignment horizontal="center" vertical="center"/>
    </xf>
    <xf numFmtId="164" fontId="14" fillId="0" borderId="79" xfId="0" applyNumberFormat="1" applyFont="1" applyBorder="1" applyAlignment="1">
      <alignment horizontal="center" vertical="center"/>
    </xf>
    <xf numFmtId="164" fontId="14" fillId="0" borderId="36" xfId="0" applyNumberFormat="1" applyFont="1" applyBorder="1" applyAlignment="1" applyProtection="1">
      <alignment horizontal="center" vertical="center"/>
      <protection locked="0"/>
    </xf>
    <xf numFmtId="164" fontId="14" fillId="0" borderId="69" xfId="0" applyNumberFormat="1" applyFont="1" applyBorder="1" applyAlignment="1" applyProtection="1">
      <alignment horizontal="center" vertical="center"/>
      <protection locked="0"/>
    </xf>
    <xf numFmtId="164" fontId="14" fillId="0" borderId="76" xfId="0" applyNumberFormat="1" applyFont="1" applyBorder="1" applyAlignment="1" applyProtection="1">
      <alignment horizontal="center" vertical="center"/>
      <protection locked="0"/>
    </xf>
    <xf numFmtId="164" fontId="14" fillId="0" borderId="31" xfId="0" applyNumberFormat="1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164" fontId="14" fillId="0" borderId="49" xfId="0" applyNumberFormat="1" applyFont="1" applyFill="1" applyBorder="1" applyAlignment="1">
      <alignment vertical="center"/>
    </xf>
    <xf numFmtId="164" fontId="14" fillId="0" borderId="8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164" fontId="14" fillId="0" borderId="45" xfId="0" applyNumberFormat="1" applyFont="1" applyBorder="1" applyAlignment="1">
      <alignment/>
    </xf>
    <xf numFmtId="164" fontId="15" fillId="0" borderId="81" xfId="0" applyNumberFormat="1" applyFont="1" applyBorder="1" applyAlignment="1">
      <alignment horizontal="center"/>
    </xf>
    <xf numFmtId="164" fontId="15" fillId="0" borderId="82" xfId="0" applyNumberFormat="1" applyFont="1" applyBorder="1" applyAlignment="1">
      <alignment horizontal="center"/>
    </xf>
    <xf numFmtId="164" fontId="14" fillId="0" borderId="51" xfId="0" applyNumberFormat="1" applyFont="1" applyBorder="1" applyAlignment="1">
      <alignment horizontal="center"/>
    </xf>
    <xf numFmtId="164" fontId="14" fillId="0" borderId="52" xfId="0" applyNumberFormat="1" applyFont="1" applyBorder="1" applyAlignment="1">
      <alignment horizontal="center"/>
    </xf>
    <xf numFmtId="164" fontId="15" fillId="0" borderId="51" xfId="0" applyNumberFormat="1" applyFont="1" applyBorder="1" applyAlignment="1">
      <alignment/>
    </xf>
    <xf numFmtId="164" fontId="15" fillId="0" borderId="52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164" fontId="14" fillId="0" borderId="75" xfId="0" applyNumberFormat="1" applyFont="1" applyBorder="1" applyAlignment="1">
      <alignment horizontal="center"/>
    </xf>
    <xf numFmtId="164" fontId="15" fillId="0" borderId="80" xfId="0" applyNumberFormat="1" applyFont="1" applyBorder="1" applyAlignment="1">
      <alignment/>
    </xf>
    <xf numFmtId="164" fontId="15" fillId="0" borderId="83" xfId="0" applyNumberFormat="1" applyFont="1" applyBorder="1" applyAlignment="1">
      <alignment/>
    </xf>
    <xf numFmtId="164" fontId="15" fillId="0" borderId="21" xfId="0" applyNumberFormat="1" applyFont="1" applyBorder="1" applyAlignment="1">
      <alignment/>
    </xf>
    <xf numFmtId="164" fontId="15" fillId="0" borderId="41" xfId="0" applyNumberFormat="1" applyFont="1" applyBorder="1" applyAlignment="1">
      <alignment/>
    </xf>
    <xf numFmtId="164" fontId="15" fillId="0" borderId="84" xfId="0" applyNumberFormat="1" applyFont="1" applyBorder="1" applyAlignment="1">
      <alignment/>
    </xf>
    <xf numFmtId="164" fontId="15" fillId="0" borderId="85" xfId="0" applyNumberFormat="1" applyFont="1" applyBorder="1" applyAlignment="1">
      <alignment/>
    </xf>
    <xf numFmtId="164" fontId="2" fillId="0" borderId="86" xfId="0" applyNumberFormat="1" applyFont="1" applyBorder="1" applyAlignment="1">
      <alignment horizontal="center" vertical="center" wrapText="1"/>
    </xf>
    <xf numFmtId="164" fontId="4" fillId="0" borderId="82" xfId="0" applyNumberFormat="1" applyFont="1" applyBorder="1" applyAlignment="1">
      <alignment horizontal="center"/>
    </xf>
    <xf numFmtId="164" fontId="4" fillId="0" borderId="87" xfId="0" applyNumberFormat="1" applyFont="1" applyBorder="1" applyAlignment="1">
      <alignment horizontal="center"/>
    </xf>
    <xf numFmtId="164" fontId="4" fillId="0" borderId="88" xfId="0" applyNumberFormat="1" applyFont="1" applyBorder="1" applyAlignment="1">
      <alignment horizontal="center"/>
    </xf>
    <xf numFmtId="164" fontId="4" fillId="0" borderId="81" xfId="0" applyNumberFormat="1" applyFont="1" applyBorder="1" applyAlignment="1">
      <alignment horizontal="center"/>
    </xf>
    <xf numFmtId="164" fontId="14" fillId="0" borderId="29" xfId="0" applyNumberFormat="1" applyFont="1" applyFill="1" applyBorder="1" applyAlignment="1" applyProtection="1">
      <alignment horizontal="center" vertical="center"/>
      <protection locked="0"/>
    </xf>
    <xf numFmtId="164" fontId="14" fillId="0" borderId="44" xfId="0" applyNumberFormat="1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horizontal="center" vertical="center"/>
      <protection/>
    </xf>
    <xf numFmtId="164" fontId="14" fillId="0" borderId="46" xfId="0" applyNumberFormat="1" applyFont="1" applyFill="1" applyBorder="1" applyAlignment="1" applyProtection="1">
      <alignment horizontal="center" vertical="center"/>
      <protection/>
    </xf>
    <xf numFmtId="164" fontId="14" fillId="0" borderId="37" xfId="0" applyNumberFormat="1" applyFont="1" applyBorder="1" applyAlignment="1" applyProtection="1">
      <alignment horizontal="center" vertical="center"/>
      <protection locked="0"/>
    </xf>
    <xf numFmtId="164" fontId="14" fillId="0" borderId="0" xfId="0" applyNumberFormat="1" applyFont="1" applyBorder="1" applyAlignment="1" applyProtection="1">
      <alignment horizontal="center" vertical="center"/>
      <protection locked="0"/>
    </xf>
    <xf numFmtId="164" fontId="14" fillId="0" borderId="37" xfId="0" applyNumberFormat="1" applyFont="1" applyBorder="1" applyAlignment="1" applyProtection="1">
      <alignment horizontal="center" vertical="center"/>
      <protection/>
    </xf>
    <xf numFmtId="164" fontId="14" fillId="0" borderId="17" xfId="0" applyNumberFormat="1" applyFont="1" applyBorder="1" applyAlignment="1" applyProtection="1">
      <alignment horizontal="center" vertical="center"/>
      <protection locked="0"/>
    </xf>
    <xf numFmtId="164" fontId="14" fillId="0" borderId="17" xfId="0" applyNumberFormat="1" applyFont="1" applyBorder="1" applyAlignment="1" applyProtection="1">
      <alignment horizontal="center" vertical="center"/>
      <protection/>
    </xf>
    <xf numFmtId="164" fontId="14" fillId="0" borderId="18" xfId="0" applyNumberFormat="1" applyFont="1" applyBorder="1" applyAlignment="1" applyProtection="1">
      <alignment horizontal="center" vertical="center"/>
      <protection/>
    </xf>
    <xf numFmtId="164" fontId="14" fillId="0" borderId="54" xfId="0" applyNumberFormat="1" applyFont="1" applyBorder="1" applyAlignment="1" applyProtection="1">
      <alignment horizontal="center" vertical="center"/>
      <protection/>
    </xf>
    <xf numFmtId="164" fontId="14" fillId="0" borderId="18" xfId="0" applyNumberFormat="1" applyFont="1" applyBorder="1" applyAlignment="1" applyProtection="1">
      <alignment horizontal="center" vertical="center"/>
      <protection locked="0"/>
    </xf>
    <xf numFmtId="164" fontId="14" fillId="0" borderId="16" xfId="0" applyNumberFormat="1" applyFont="1" applyBorder="1" applyAlignment="1" applyProtection="1">
      <alignment horizontal="center" vertical="center"/>
      <protection locked="0"/>
    </xf>
    <xf numFmtId="164" fontId="14" fillId="0" borderId="16" xfId="0" applyNumberFormat="1" applyFont="1" applyBorder="1" applyAlignment="1" applyProtection="1">
      <alignment horizontal="center" vertical="center"/>
      <protection/>
    </xf>
    <xf numFmtId="164" fontId="14" fillId="0" borderId="28" xfId="0" applyNumberFormat="1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Border="1" applyAlignment="1" applyProtection="1">
      <alignment vertical="center"/>
      <protection locked="0"/>
    </xf>
    <xf numFmtId="164" fontId="14" fillId="0" borderId="73" xfId="0" applyNumberFormat="1" applyFont="1" applyFill="1" applyBorder="1" applyAlignment="1" applyProtection="1">
      <alignment horizontal="center" vertical="center"/>
      <protection locked="0"/>
    </xf>
    <xf numFmtId="164" fontId="14" fillId="0" borderId="60" xfId="0" applyNumberFormat="1" applyFont="1" applyFill="1" applyBorder="1" applyAlignment="1" applyProtection="1">
      <alignment horizontal="center" vertical="center"/>
      <protection/>
    </xf>
    <xf numFmtId="164" fontId="14" fillId="0" borderId="74" xfId="0" applyNumberFormat="1" applyFont="1" applyBorder="1" applyAlignment="1" applyProtection="1">
      <alignment horizontal="center" vertical="center"/>
      <protection locked="0"/>
    </xf>
    <xf numFmtId="164" fontId="14" fillId="0" borderId="30" xfId="0" applyNumberFormat="1" applyFont="1" applyBorder="1" applyAlignment="1" applyProtection="1">
      <alignment horizontal="center" vertical="center"/>
      <protection locked="0"/>
    </xf>
    <xf numFmtId="164" fontId="14" fillId="0" borderId="21" xfId="0" applyNumberFormat="1" applyFont="1" applyBorder="1" applyAlignment="1" applyProtection="1">
      <alignment horizontal="center" vertical="center"/>
      <protection locked="0"/>
    </xf>
    <xf numFmtId="164" fontId="14" fillId="0" borderId="21" xfId="0" applyNumberFormat="1" applyFont="1" applyBorder="1" applyAlignment="1" applyProtection="1">
      <alignment horizontal="center" vertical="center"/>
      <protection/>
    </xf>
    <xf numFmtId="164" fontId="14" fillId="0" borderId="63" xfId="0" applyNumberFormat="1" applyFont="1" applyBorder="1" applyAlignment="1" applyProtection="1">
      <alignment horizontal="center" vertical="center"/>
      <protection/>
    </xf>
    <xf numFmtId="164" fontId="14" fillId="0" borderId="64" xfId="0" applyNumberFormat="1" applyFont="1" applyBorder="1" applyAlignment="1" applyProtection="1">
      <alignment horizontal="center" vertical="center"/>
      <protection locked="0"/>
    </xf>
    <xf numFmtId="164" fontId="14" fillId="0" borderId="65" xfId="0" applyNumberFormat="1" applyFont="1" applyBorder="1" applyAlignment="1" applyProtection="1">
      <alignment horizontal="center" vertical="center"/>
      <protection/>
    </xf>
    <xf numFmtId="164" fontId="14" fillId="0" borderId="58" xfId="0" applyNumberFormat="1" applyFont="1" applyFill="1" applyBorder="1" applyAlignment="1" applyProtection="1">
      <alignment horizontal="center" vertical="center"/>
      <protection/>
    </xf>
    <xf numFmtId="164" fontId="14" fillId="0" borderId="75" xfId="0" applyNumberFormat="1" applyFont="1" applyBorder="1" applyAlignment="1" applyProtection="1">
      <alignment horizontal="center" vertical="center"/>
      <protection locked="0"/>
    </xf>
    <xf numFmtId="164" fontId="14" fillId="0" borderId="71" xfId="0" applyNumberFormat="1" applyFont="1" applyBorder="1" applyAlignment="1" applyProtection="1">
      <alignment horizontal="center" vertical="center"/>
      <protection/>
    </xf>
    <xf numFmtId="164" fontId="14" fillId="0" borderId="77" xfId="0" applyNumberFormat="1" applyFont="1" applyBorder="1" applyAlignment="1" applyProtection="1">
      <alignment horizontal="center" vertical="center"/>
      <protection locked="0"/>
    </xf>
    <xf numFmtId="164" fontId="14" fillId="0" borderId="78" xfId="0" applyNumberFormat="1" applyFont="1" applyBorder="1" applyAlignment="1" applyProtection="1">
      <alignment horizontal="center" vertical="center"/>
      <protection locked="0"/>
    </xf>
    <xf numFmtId="164" fontId="14" fillId="0" borderId="62" xfId="0" applyNumberFormat="1" applyFont="1" applyBorder="1" applyAlignment="1" applyProtection="1">
      <alignment horizontal="center" vertical="center"/>
      <protection/>
    </xf>
    <xf numFmtId="164" fontId="14" fillId="0" borderId="79" xfId="0" applyNumberFormat="1" applyFont="1" applyBorder="1" applyAlignment="1" applyProtection="1">
      <alignment horizontal="center" vertical="center"/>
      <protection locked="0"/>
    </xf>
    <xf numFmtId="164" fontId="14" fillId="0" borderId="89" xfId="0" applyNumberFormat="1" applyFont="1" applyBorder="1" applyAlignment="1" applyProtection="1">
      <alignment horizontal="center" vertical="center"/>
      <protection/>
    </xf>
    <xf numFmtId="164" fontId="14" fillId="0" borderId="81" xfId="0" applyNumberFormat="1" applyFont="1" applyBorder="1" applyAlignment="1" applyProtection="1">
      <alignment horizontal="center" vertical="center"/>
      <protection locked="0"/>
    </xf>
    <xf numFmtId="164" fontId="14" fillId="0" borderId="50" xfId="0" applyNumberFormat="1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64" fontId="14" fillId="0" borderId="69" xfId="0" applyNumberFormat="1" applyFont="1" applyBorder="1" applyAlignment="1" applyProtection="1">
      <alignment horizontal="center" vertical="center"/>
      <protection/>
    </xf>
    <xf numFmtId="164" fontId="12" fillId="0" borderId="28" xfId="0" applyNumberFormat="1" applyFont="1" applyBorder="1" applyAlignment="1" applyProtection="1">
      <alignment horizontal="center"/>
      <protection locked="0"/>
    </xf>
    <xf numFmtId="164" fontId="12" fillId="0" borderId="90" xfId="0" applyNumberFormat="1" applyFont="1" applyBorder="1" applyAlignment="1" applyProtection="1">
      <alignment horizontal="center"/>
      <protection locked="0"/>
    </xf>
    <xf numFmtId="164" fontId="12" fillId="0" borderId="28" xfId="0" applyNumberFormat="1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2" fillId="0" borderId="50" xfId="0" applyNumberFormat="1" applyFont="1" applyBorder="1" applyAlignment="1">
      <alignment horizontal="center"/>
    </xf>
    <xf numFmtId="164" fontId="12" fillId="0" borderId="45" xfId="0" applyNumberFormat="1" applyFont="1" applyBorder="1" applyAlignment="1" applyProtection="1">
      <alignment horizontal="center"/>
      <protection locked="0"/>
    </xf>
    <xf numFmtId="164" fontId="12" fillId="0" borderId="90" xfId="0" applyNumberFormat="1" applyFont="1" applyBorder="1" applyAlignment="1">
      <alignment horizontal="center"/>
    </xf>
    <xf numFmtId="164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Fill="1" applyBorder="1" applyAlignment="1" applyProtection="1">
      <alignment horizontal="center" vertical="center"/>
      <protection locked="0"/>
    </xf>
    <xf numFmtId="164" fontId="14" fillId="0" borderId="37" xfId="0" applyNumberFormat="1" applyFont="1" applyBorder="1" applyAlignment="1" applyProtection="1">
      <alignment horizontal="center" vertical="center" wrapText="1"/>
      <protection locked="0"/>
    </xf>
    <xf numFmtId="164" fontId="17" fillId="0" borderId="37" xfId="0" applyNumberFormat="1" applyFont="1" applyBorder="1" applyAlignment="1" applyProtection="1">
      <alignment horizontal="center" vertical="center"/>
      <protection locked="0"/>
    </xf>
    <xf numFmtId="164" fontId="14" fillId="0" borderId="63" xfId="0" applyNumberFormat="1" applyFont="1" applyBorder="1" applyAlignment="1" applyProtection="1">
      <alignment horizontal="center" vertical="center"/>
      <protection locked="0"/>
    </xf>
    <xf numFmtId="164" fontId="14" fillId="0" borderId="38" xfId="0" applyNumberFormat="1" applyFont="1" applyBorder="1" applyAlignment="1" applyProtection="1">
      <alignment horizontal="center" vertical="center" wrapText="1"/>
      <protection locked="0"/>
    </xf>
    <xf numFmtId="164" fontId="14" fillId="0" borderId="38" xfId="0" applyNumberFormat="1" applyFont="1" applyBorder="1" applyAlignment="1" applyProtection="1">
      <alignment horizontal="center" vertical="center"/>
      <protection locked="0"/>
    </xf>
    <xf numFmtId="164" fontId="14" fillId="0" borderId="65" xfId="0" applyNumberFormat="1" applyFont="1" applyBorder="1" applyAlignment="1" applyProtection="1">
      <alignment horizontal="center" vertical="center"/>
      <protection locked="0"/>
    </xf>
    <xf numFmtId="164" fontId="14" fillId="0" borderId="39" xfId="0" applyNumberFormat="1" applyFont="1" applyBorder="1" applyAlignment="1" applyProtection="1">
      <alignment horizontal="center" vertical="center" wrapText="1"/>
      <protection locked="0"/>
    </xf>
    <xf numFmtId="164" fontId="14" fillId="0" borderId="39" xfId="0" applyNumberFormat="1" applyFont="1" applyBorder="1" applyAlignment="1" applyProtection="1">
      <alignment horizontal="center" vertical="center"/>
      <protection locked="0"/>
    </xf>
    <xf numFmtId="164" fontId="16" fillId="0" borderId="29" xfId="0" applyNumberFormat="1" applyFont="1" applyFill="1" applyBorder="1" applyAlignment="1" applyProtection="1">
      <alignment horizontal="center" vertical="center" wrapText="1"/>
      <protection/>
    </xf>
    <xf numFmtId="164" fontId="16" fillId="0" borderId="29" xfId="0" applyNumberFormat="1" applyFont="1" applyFill="1" applyBorder="1" applyAlignment="1" applyProtection="1">
      <alignment horizontal="center" vertical="center"/>
      <protection/>
    </xf>
    <xf numFmtId="164" fontId="14" fillId="0" borderId="40" xfId="0" applyNumberFormat="1" applyFont="1" applyBorder="1" applyAlignment="1" applyProtection="1">
      <alignment horizontal="center" vertical="center"/>
      <protection locked="0"/>
    </xf>
    <xf numFmtId="164" fontId="14" fillId="0" borderId="71" xfId="0" applyNumberFormat="1" applyFont="1" applyBorder="1" applyAlignment="1" applyProtection="1">
      <alignment horizontal="center" vertical="center"/>
      <protection locked="0"/>
    </xf>
    <xf numFmtId="164" fontId="17" fillId="0" borderId="38" xfId="0" applyNumberFormat="1" applyFont="1" applyBorder="1" applyAlignment="1" applyProtection="1">
      <alignment horizontal="center" vertical="center" wrapText="1"/>
      <protection locked="0"/>
    </xf>
    <xf numFmtId="164" fontId="17" fillId="0" borderId="39" xfId="0" applyNumberFormat="1" applyFont="1" applyBorder="1" applyAlignment="1" applyProtection="1">
      <alignment horizontal="center" vertical="center"/>
      <protection locked="0"/>
    </xf>
    <xf numFmtId="164" fontId="16" fillId="0" borderId="37" xfId="0" applyNumberFormat="1" applyFont="1" applyBorder="1" applyAlignment="1" applyProtection="1">
      <alignment horizontal="center" vertical="center"/>
      <protection locked="0"/>
    </xf>
    <xf numFmtId="164" fontId="14" fillId="0" borderId="78" xfId="0" applyNumberFormat="1" applyFont="1" applyBorder="1" applyAlignment="1" applyProtection="1">
      <alignment horizontal="center" vertical="center"/>
      <protection/>
    </xf>
    <xf numFmtId="164" fontId="14" fillId="0" borderId="38" xfId="0" applyNumberFormat="1" applyFont="1" applyBorder="1" applyAlignment="1" applyProtection="1">
      <alignment horizontal="center" vertical="center" wrapText="1"/>
      <protection/>
    </xf>
    <xf numFmtId="164" fontId="14" fillId="0" borderId="38" xfId="0" applyNumberFormat="1" applyFont="1" applyBorder="1" applyAlignment="1" applyProtection="1">
      <alignment horizontal="center" vertical="center"/>
      <protection/>
    </xf>
    <xf numFmtId="164" fontId="17" fillId="0" borderId="38" xfId="0" applyNumberFormat="1" applyFont="1" applyBorder="1" applyAlignment="1" applyProtection="1">
      <alignment horizontal="center" vertical="center"/>
      <protection locked="0"/>
    </xf>
    <xf numFmtId="164" fontId="17" fillId="0" borderId="39" xfId="0" applyNumberFormat="1" applyFont="1" applyBorder="1" applyAlignment="1" applyProtection="1">
      <alignment horizontal="center" vertical="center" wrapText="1"/>
      <protection locked="0"/>
    </xf>
    <xf numFmtId="164" fontId="14" fillId="0" borderId="11" xfId="0" applyNumberFormat="1" applyFont="1" applyBorder="1" applyAlignment="1" applyProtection="1">
      <alignment horizontal="center" vertical="center"/>
      <protection/>
    </xf>
    <xf numFmtId="164" fontId="14" fillId="0" borderId="88" xfId="0" applyNumberFormat="1" applyFont="1" applyBorder="1" applyAlignment="1" applyProtection="1">
      <alignment horizontal="center" vertical="center"/>
      <protection locked="0"/>
    </xf>
    <xf numFmtId="164" fontId="17" fillId="0" borderId="40" xfId="0" applyNumberFormat="1" applyFont="1" applyBorder="1" applyAlignment="1" applyProtection="1">
      <alignment horizontal="center" vertical="center" wrapText="1"/>
      <protection locked="0"/>
    </xf>
    <xf numFmtId="164" fontId="16" fillId="0" borderId="44" xfId="0" applyNumberFormat="1" applyFont="1" applyFill="1" applyBorder="1" applyAlignment="1" applyProtection="1">
      <alignment horizontal="center" vertical="center"/>
      <protection/>
    </xf>
    <xf numFmtId="164" fontId="16" fillId="0" borderId="61" xfId="0" applyNumberFormat="1" applyFont="1" applyFill="1" applyBorder="1" applyAlignment="1" applyProtection="1">
      <alignment horizontal="center" vertical="center"/>
      <protection/>
    </xf>
    <xf numFmtId="164" fontId="16" fillId="0" borderId="58" xfId="0" applyNumberFormat="1" applyFont="1" applyFill="1" applyBorder="1" applyAlignment="1" applyProtection="1">
      <alignment horizontal="center" vertical="center"/>
      <protection/>
    </xf>
    <xf numFmtId="164" fontId="16" fillId="0" borderId="59" xfId="0" applyNumberFormat="1" applyFont="1" applyFill="1" applyBorder="1" applyAlignment="1" applyProtection="1">
      <alignment horizontal="center" vertical="center"/>
      <protection/>
    </xf>
    <xf numFmtId="164" fontId="16" fillId="0" borderId="60" xfId="0" applyNumberFormat="1" applyFont="1" applyFill="1" applyBorder="1" applyAlignment="1" applyProtection="1">
      <alignment horizontal="center" vertical="center"/>
      <protection/>
    </xf>
    <xf numFmtId="164" fontId="12" fillId="0" borderId="37" xfId="0" applyNumberFormat="1" applyFont="1" applyBorder="1" applyAlignment="1" applyProtection="1">
      <alignment horizontal="center" vertical="center"/>
      <protection locked="0"/>
    </xf>
    <xf numFmtId="164" fontId="12" fillId="0" borderId="50" xfId="0" applyNumberFormat="1" applyFont="1" applyBorder="1" applyAlignment="1" applyProtection="1">
      <alignment horizontal="center" vertical="center"/>
      <protection locked="0"/>
    </xf>
    <xf numFmtId="164" fontId="16" fillId="0" borderId="44" xfId="0" applyNumberFormat="1" applyFont="1" applyFill="1" applyBorder="1" applyAlignment="1" applyProtection="1">
      <alignment horizontal="center" vertical="center"/>
      <protection locked="0"/>
    </xf>
    <xf numFmtId="164" fontId="16" fillId="0" borderId="46" xfId="0" applyNumberFormat="1" applyFont="1" applyFill="1" applyBorder="1" applyAlignment="1" applyProtection="1">
      <alignment horizontal="center" vertical="center"/>
      <protection locked="0"/>
    </xf>
    <xf numFmtId="164" fontId="16" fillId="0" borderId="28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 applyProtection="1">
      <alignment/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14" fillId="0" borderId="50" xfId="0" applyFont="1" applyBorder="1" applyAlignment="1" applyProtection="1">
      <alignment horizontal="center"/>
      <protection locked="0"/>
    </xf>
    <xf numFmtId="0" fontId="15" fillId="0" borderId="80" xfId="0" applyFont="1" applyBorder="1" applyAlignment="1" applyProtection="1">
      <alignment/>
      <protection locked="0"/>
    </xf>
    <xf numFmtId="0" fontId="15" fillId="0" borderId="83" xfId="0" applyFont="1" applyBorder="1" applyAlignment="1" applyProtection="1">
      <alignment/>
      <protection locked="0"/>
    </xf>
    <xf numFmtId="0" fontId="15" fillId="0" borderId="91" xfId="0" applyFont="1" applyBorder="1" applyAlignment="1" applyProtection="1">
      <alignment/>
      <protection locked="0"/>
    </xf>
    <xf numFmtId="0" fontId="15" fillId="0" borderId="28" xfId="0" applyFont="1" applyBorder="1" applyAlignment="1" applyProtection="1">
      <alignment/>
      <protection locked="0"/>
    </xf>
    <xf numFmtId="0" fontId="14" fillId="0" borderId="32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/>
      <protection/>
    </xf>
    <xf numFmtId="0" fontId="15" fillId="0" borderId="41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/>
      <protection/>
    </xf>
    <xf numFmtId="0" fontId="14" fillId="0" borderId="47" xfId="0" applyFont="1" applyBorder="1" applyAlignment="1" applyProtection="1">
      <alignment horizontal="center"/>
      <protection locked="0"/>
    </xf>
    <xf numFmtId="0" fontId="15" fillId="0" borderId="84" xfId="0" applyFont="1" applyBorder="1" applyAlignment="1" applyProtection="1">
      <alignment/>
      <protection locked="0"/>
    </xf>
    <xf numFmtId="0" fontId="15" fillId="0" borderId="85" xfId="0" applyFont="1" applyBorder="1" applyAlignment="1" applyProtection="1">
      <alignment/>
      <protection locked="0"/>
    </xf>
    <xf numFmtId="0" fontId="15" fillId="0" borderId="56" xfId="0" applyFont="1" applyBorder="1" applyAlignment="1" applyProtection="1">
      <alignment/>
      <protection locked="0"/>
    </xf>
    <xf numFmtId="0" fontId="15" fillId="0" borderId="90" xfId="0" applyFont="1" applyBorder="1" applyAlignment="1" applyProtection="1">
      <alignment/>
      <protection locked="0"/>
    </xf>
    <xf numFmtId="0" fontId="14" fillId="0" borderId="28" xfId="0" applyFont="1" applyBorder="1" applyAlignment="1" applyProtection="1">
      <alignment/>
      <protection locked="0"/>
    </xf>
    <xf numFmtId="0" fontId="14" fillId="0" borderId="90" xfId="0" applyFont="1" applyBorder="1" applyAlignment="1" applyProtection="1">
      <alignment/>
      <protection locked="0"/>
    </xf>
    <xf numFmtId="164" fontId="14" fillId="0" borderId="31" xfId="0" applyNumberFormat="1" applyFont="1" applyFill="1" applyBorder="1" applyAlignment="1" applyProtection="1">
      <alignment horizontal="center" vertical="center"/>
      <protection locked="0"/>
    </xf>
    <xf numFmtId="164" fontId="14" fillId="0" borderId="32" xfId="0" applyNumberFormat="1" applyFont="1" applyBorder="1" applyAlignment="1" applyProtection="1">
      <alignment horizontal="center" vertical="center"/>
      <protection locked="0"/>
    </xf>
    <xf numFmtId="164" fontId="14" fillId="0" borderId="33" xfId="0" applyNumberFormat="1" applyFont="1" applyBorder="1" applyAlignment="1" applyProtection="1">
      <alignment horizontal="center" vertical="center"/>
      <protection locked="0"/>
    </xf>
    <xf numFmtId="164" fontId="14" fillId="0" borderId="34" xfId="0" applyNumberFormat="1" applyFont="1" applyBorder="1" applyAlignment="1" applyProtection="1">
      <alignment horizontal="center" vertical="center"/>
      <protection locked="0"/>
    </xf>
    <xf numFmtId="164" fontId="14" fillId="0" borderId="35" xfId="0" applyNumberFormat="1" applyFont="1" applyBorder="1" applyAlignment="1" applyProtection="1">
      <alignment horizontal="center" vertical="center"/>
      <protection locked="0"/>
    </xf>
    <xf numFmtId="164" fontId="14" fillId="0" borderId="72" xfId="0" applyNumberFormat="1" applyFont="1" applyBorder="1" applyAlignment="1">
      <alignment horizontal="center" vertical="center"/>
    </xf>
    <xf numFmtId="164" fontId="12" fillId="0" borderId="47" xfId="0" applyNumberFormat="1" applyFont="1" applyBorder="1" applyAlignment="1" applyProtection="1">
      <alignment horizontal="center"/>
      <protection locked="0"/>
    </xf>
    <xf numFmtId="164" fontId="12" fillId="0" borderId="27" xfId="0" applyNumberFormat="1" applyFont="1" applyBorder="1" applyAlignment="1" applyProtection="1">
      <alignment horizontal="center"/>
      <protection locked="0"/>
    </xf>
    <xf numFmtId="164" fontId="12" fillId="0" borderId="48" xfId="0" applyNumberFormat="1" applyFont="1" applyBorder="1" applyAlignment="1" applyProtection="1">
      <alignment horizontal="center"/>
      <protection locked="0"/>
    </xf>
    <xf numFmtId="164" fontId="14" fillId="0" borderId="73" xfId="0" applyNumberFormat="1" applyFont="1" applyFill="1" applyBorder="1" applyAlignment="1" applyProtection="1">
      <alignment horizontal="center" vertical="center"/>
      <protection/>
    </xf>
    <xf numFmtId="164" fontId="16" fillId="0" borderId="61" xfId="0" applyNumberFormat="1" applyFont="1" applyFill="1" applyBorder="1" applyAlignment="1" applyProtection="1">
      <alignment horizontal="center" vertical="center"/>
      <protection locked="0"/>
    </xf>
    <xf numFmtId="164" fontId="16" fillId="0" borderId="58" xfId="0" applyNumberFormat="1" applyFont="1" applyFill="1" applyBorder="1" applyAlignment="1" applyProtection="1">
      <alignment horizontal="center" vertical="center"/>
      <protection locked="0"/>
    </xf>
    <xf numFmtId="164" fontId="16" fillId="0" borderId="59" xfId="0" applyNumberFormat="1" applyFont="1" applyFill="1" applyBorder="1" applyAlignment="1" applyProtection="1">
      <alignment horizontal="center" vertical="center"/>
      <protection locked="0"/>
    </xf>
    <xf numFmtId="164" fontId="16" fillId="0" borderId="60" xfId="0" applyNumberFormat="1" applyFont="1" applyFill="1" applyBorder="1" applyAlignment="1" applyProtection="1">
      <alignment horizontal="center" vertical="center"/>
      <protection locked="0"/>
    </xf>
    <xf numFmtId="164" fontId="16" fillId="0" borderId="28" xfId="0" applyNumberFormat="1" applyFont="1" applyFill="1" applyBorder="1" applyAlignment="1" applyProtection="1">
      <alignment horizontal="center" vertical="center"/>
      <protection/>
    </xf>
    <xf numFmtId="164" fontId="16" fillId="0" borderId="90" xfId="0" applyNumberFormat="1" applyFont="1" applyFill="1" applyBorder="1" applyAlignment="1" applyProtection="1">
      <alignment horizontal="center" vertical="center"/>
      <protection/>
    </xf>
    <xf numFmtId="164" fontId="14" fillId="0" borderId="28" xfId="0" applyNumberFormat="1" applyFont="1" applyBorder="1" applyAlignment="1" applyProtection="1">
      <alignment/>
      <protection locked="0"/>
    </xf>
    <xf numFmtId="164" fontId="15" fillId="0" borderId="29" xfId="0" applyNumberFormat="1" applyFont="1" applyBorder="1" applyAlignment="1">
      <alignment/>
    </xf>
    <xf numFmtId="164" fontId="15" fillId="0" borderId="28" xfId="0" applyNumberFormat="1" applyFont="1" applyBorder="1" applyAlignment="1" applyProtection="1">
      <alignment/>
      <protection locked="0"/>
    </xf>
    <xf numFmtId="164" fontId="14" fillId="0" borderId="27" xfId="0" applyNumberFormat="1" applyFont="1" applyBorder="1" applyAlignment="1" applyProtection="1">
      <alignment/>
      <protection locked="0"/>
    </xf>
    <xf numFmtId="164" fontId="15" fillId="0" borderId="27" xfId="0" applyNumberFormat="1" applyFont="1" applyBorder="1" applyAlignment="1" applyProtection="1">
      <alignment/>
      <protection locked="0"/>
    </xf>
    <xf numFmtId="49" fontId="3" fillId="0" borderId="4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0" fontId="1" fillId="0" borderId="5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15" fillId="0" borderId="27" xfId="0" applyFont="1" applyBorder="1" applyAlignment="1">
      <alignment/>
    </xf>
    <xf numFmtId="164" fontId="14" fillId="0" borderId="28" xfId="0" applyNumberFormat="1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 horizontal="center"/>
      <protection locked="0"/>
    </xf>
    <xf numFmtId="164" fontId="14" fillId="0" borderId="51" xfId="0" applyNumberFormat="1" applyFont="1" applyBorder="1" applyAlignment="1" applyProtection="1">
      <alignment horizontal="center" vertical="center"/>
      <protection locked="0"/>
    </xf>
    <xf numFmtId="164" fontId="16" fillId="0" borderId="31" xfId="0" applyNumberFormat="1" applyFont="1" applyFill="1" applyBorder="1" applyAlignment="1" applyProtection="1">
      <alignment horizontal="center" vertical="center"/>
      <protection locked="0"/>
    </xf>
    <xf numFmtId="164" fontId="16" fillId="0" borderId="31" xfId="0" applyNumberFormat="1" applyFont="1" applyFill="1" applyBorder="1" applyAlignment="1" applyProtection="1">
      <alignment horizontal="center" vertical="center"/>
      <protection/>
    </xf>
    <xf numFmtId="164" fontId="14" fillId="0" borderId="17" xfId="0" applyNumberFormat="1" applyFont="1" applyBorder="1" applyAlignment="1" applyProtection="1">
      <alignment horizontal="center" vertical="center"/>
      <protection hidden="1"/>
    </xf>
    <xf numFmtId="164" fontId="14" fillId="0" borderId="53" xfId="0" applyNumberFormat="1" applyFont="1" applyBorder="1" applyAlignment="1" applyProtection="1">
      <alignment horizontal="center" vertical="center"/>
      <protection hidden="1"/>
    </xf>
    <xf numFmtId="164" fontId="14" fillId="0" borderId="18" xfId="0" applyNumberFormat="1" applyFont="1" applyBorder="1" applyAlignment="1" applyProtection="1">
      <alignment horizontal="center" vertical="center"/>
      <protection hidden="1"/>
    </xf>
    <xf numFmtId="164" fontId="14" fillId="0" borderId="54" xfId="0" applyNumberFormat="1" applyFont="1" applyBorder="1" applyAlignment="1" applyProtection="1">
      <alignment horizontal="center" vertical="center"/>
      <protection hidden="1"/>
    </xf>
    <xf numFmtId="164" fontId="14" fillId="0" borderId="37" xfId="0" applyNumberFormat="1" applyFont="1" applyBorder="1" applyAlignment="1" applyProtection="1">
      <alignment horizontal="center" vertical="center"/>
      <protection hidden="1"/>
    </xf>
    <xf numFmtId="164" fontId="14" fillId="0" borderId="50" xfId="0" applyNumberFormat="1" applyFont="1" applyBorder="1" applyAlignment="1" applyProtection="1">
      <alignment horizontal="center" vertical="center"/>
      <protection hidden="1"/>
    </xf>
    <xf numFmtId="164" fontId="14" fillId="0" borderId="16" xfId="0" applyNumberFormat="1" applyFont="1" applyBorder="1" applyAlignment="1" applyProtection="1">
      <alignment horizontal="center" vertical="center"/>
      <protection hidden="1"/>
    </xf>
    <xf numFmtId="164" fontId="14" fillId="0" borderId="55" xfId="0" applyNumberFormat="1" applyFont="1" applyBorder="1" applyAlignment="1" applyProtection="1">
      <alignment horizontal="center" vertical="center"/>
      <protection hidden="1"/>
    </xf>
    <xf numFmtId="166" fontId="16" fillId="0" borderId="28" xfId="0" applyNumberFormat="1" applyFont="1" applyFill="1" applyBorder="1" applyAlignment="1">
      <alignment horizontal="center" vertical="center"/>
    </xf>
    <xf numFmtId="166" fontId="16" fillId="0" borderId="29" xfId="0" applyNumberFormat="1" applyFont="1" applyFill="1" applyBorder="1" applyAlignment="1" applyProtection="1">
      <alignment horizontal="center" vertical="center"/>
      <protection locked="0"/>
    </xf>
    <xf numFmtId="166" fontId="16" fillId="0" borderId="44" xfId="0" applyNumberFormat="1" applyFont="1" applyFill="1" applyBorder="1" applyAlignment="1" applyProtection="1">
      <alignment horizontal="center" vertical="center"/>
      <protection locked="0"/>
    </xf>
    <xf numFmtId="166" fontId="16" fillId="0" borderId="29" xfId="0" applyNumberFormat="1" applyFont="1" applyFill="1" applyBorder="1" applyAlignment="1" applyProtection="1">
      <alignment horizontal="center" vertical="center"/>
      <protection/>
    </xf>
    <xf numFmtId="166" fontId="14" fillId="0" borderId="29" xfId="0" applyNumberFormat="1" applyFont="1" applyFill="1" applyBorder="1" applyAlignment="1" applyProtection="1">
      <alignment horizontal="center" vertical="center"/>
      <protection locked="0"/>
    </xf>
    <xf numFmtId="166" fontId="14" fillId="0" borderId="44" xfId="0" applyNumberFormat="1" applyFont="1" applyFill="1" applyBorder="1" applyAlignment="1" applyProtection="1">
      <alignment horizontal="center" vertical="center"/>
      <protection locked="0"/>
    </xf>
    <xf numFmtId="166" fontId="14" fillId="0" borderId="29" xfId="0" applyNumberFormat="1" applyFont="1" applyFill="1" applyBorder="1" applyAlignment="1" applyProtection="1">
      <alignment horizontal="center" vertical="center"/>
      <protection/>
    </xf>
    <xf numFmtId="166" fontId="14" fillId="0" borderId="44" xfId="0" applyNumberFormat="1" applyFont="1" applyFill="1" applyBorder="1" applyAlignment="1" applyProtection="1">
      <alignment horizontal="center" vertical="center"/>
      <protection/>
    </xf>
    <xf numFmtId="166" fontId="14" fillId="0" borderId="37" xfId="0" applyNumberFormat="1" applyFont="1" applyBorder="1" applyAlignment="1" applyProtection="1">
      <alignment horizontal="center" vertical="center"/>
      <protection locked="0"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166" fontId="14" fillId="0" borderId="17" xfId="0" applyNumberFormat="1" applyFont="1" applyBorder="1" applyAlignment="1" applyProtection="1">
      <alignment horizontal="center" vertical="center"/>
      <protection locked="0"/>
    </xf>
    <xf numFmtId="166" fontId="14" fillId="0" borderId="42" xfId="0" applyNumberFormat="1" applyFont="1" applyBorder="1" applyAlignment="1" applyProtection="1">
      <alignment horizontal="center" vertical="center"/>
      <protection locked="0"/>
    </xf>
    <xf numFmtId="166" fontId="14" fillId="0" borderId="18" xfId="0" applyNumberFormat="1" applyFont="1" applyBorder="1" applyAlignment="1" applyProtection="1">
      <alignment horizontal="center" vertical="center"/>
      <protection locked="0"/>
    </xf>
    <xf numFmtId="166" fontId="14" fillId="0" borderId="43" xfId="0" applyNumberFormat="1" applyFont="1" applyBorder="1" applyAlignment="1" applyProtection="1">
      <alignment horizontal="center" vertical="center"/>
      <protection locked="0"/>
    </xf>
    <xf numFmtId="166" fontId="14" fillId="0" borderId="16" xfId="0" applyNumberFormat="1" applyFont="1" applyBorder="1" applyAlignment="1" applyProtection="1">
      <alignment horizontal="center" vertical="center"/>
      <protection locked="0"/>
    </xf>
    <xf numFmtId="166" fontId="14" fillId="0" borderId="26" xfId="0" applyNumberFormat="1" applyFont="1" applyBorder="1" applyAlignment="1" applyProtection="1">
      <alignment horizontal="center" vertical="center"/>
      <protection locked="0"/>
    </xf>
    <xf numFmtId="166" fontId="14" fillId="0" borderId="29" xfId="0" applyNumberFormat="1" applyFont="1" applyFill="1" applyBorder="1" applyAlignment="1">
      <alignment horizontal="center" vertical="center"/>
    </xf>
    <xf numFmtId="166" fontId="14" fillId="0" borderId="44" xfId="0" applyNumberFormat="1" applyFont="1" applyFill="1" applyBorder="1" applyAlignment="1">
      <alignment horizontal="center" vertical="center"/>
    </xf>
    <xf numFmtId="166" fontId="16" fillId="0" borderId="44" xfId="0" applyNumberFormat="1" applyFont="1" applyFill="1" applyBorder="1" applyAlignment="1" applyProtection="1">
      <alignment horizontal="center" vertical="center"/>
      <protection/>
    </xf>
    <xf numFmtId="166" fontId="12" fillId="0" borderId="37" xfId="0" applyNumberFormat="1" applyFont="1" applyBorder="1" applyAlignment="1" applyProtection="1">
      <alignment horizontal="center" vertical="center"/>
      <protection locked="0"/>
    </xf>
    <xf numFmtId="166" fontId="12" fillId="0" borderId="0" xfId="0" applyNumberFormat="1" applyFont="1" applyBorder="1" applyAlignment="1" applyProtection="1">
      <alignment horizontal="center" vertical="center"/>
      <protection locked="0"/>
    </xf>
    <xf numFmtId="166" fontId="14" fillId="0" borderId="17" xfId="0" applyNumberFormat="1" applyFont="1" applyBorder="1" applyAlignment="1" applyProtection="1">
      <alignment horizontal="center" vertical="center"/>
      <protection hidden="1"/>
    </xf>
    <xf numFmtId="166" fontId="14" fillId="0" borderId="42" xfId="0" applyNumberFormat="1" applyFont="1" applyBorder="1" applyAlignment="1" applyProtection="1">
      <alignment horizontal="center" vertical="center"/>
      <protection hidden="1"/>
    </xf>
    <xf numFmtId="166" fontId="14" fillId="0" borderId="18" xfId="0" applyNumberFormat="1" applyFont="1" applyBorder="1" applyAlignment="1" applyProtection="1">
      <alignment horizontal="center" vertical="center"/>
      <protection hidden="1"/>
    </xf>
    <xf numFmtId="166" fontId="14" fillId="0" borderId="43" xfId="0" applyNumberFormat="1" applyFont="1" applyBorder="1" applyAlignment="1" applyProtection="1">
      <alignment horizontal="center" vertical="center"/>
      <protection hidden="1"/>
    </xf>
    <xf numFmtId="166" fontId="14" fillId="0" borderId="37" xfId="0" applyNumberFormat="1" applyFont="1" applyBorder="1" applyAlignment="1" applyProtection="1">
      <alignment horizontal="center" vertical="center"/>
      <protection hidden="1"/>
    </xf>
    <xf numFmtId="166" fontId="14" fillId="0" borderId="0" xfId="0" applyNumberFormat="1" applyFont="1" applyBorder="1" applyAlignment="1" applyProtection="1">
      <alignment horizontal="center" vertical="center"/>
      <protection hidden="1"/>
    </xf>
    <xf numFmtId="166" fontId="14" fillId="0" borderId="16" xfId="0" applyNumberFormat="1" applyFont="1" applyBorder="1" applyAlignment="1" applyProtection="1">
      <alignment horizontal="center" vertical="center"/>
      <protection hidden="1"/>
    </xf>
    <xf numFmtId="166" fontId="14" fillId="0" borderId="26" xfId="0" applyNumberFormat="1" applyFont="1" applyBorder="1" applyAlignment="1" applyProtection="1">
      <alignment horizontal="center" vertical="center"/>
      <protection hidden="1"/>
    </xf>
    <xf numFmtId="166" fontId="16" fillId="0" borderId="28" xfId="0" applyNumberFormat="1" applyFont="1" applyFill="1" applyBorder="1" applyAlignment="1" applyProtection="1">
      <alignment horizontal="center" vertical="center"/>
      <protection/>
    </xf>
    <xf numFmtId="166" fontId="16" fillId="0" borderId="45" xfId="0" applyNumberFormat="1" applyFont="1" applyFill="1" applyBorder="1" applyAlignment="1">
      <alignment horizontal="center" vertical="center"/>
    </xf>
    <xf numFmtId="166" fontId="14" fillId="0" borderId="28" xfId="0" applyNumberFormat="1" applyFont="1" applyFill="1" applyBorder="1" applyAlignment="1" applyProtection="1">
      <alignment horizontal="center" vertical="center"/>
      <protection/>
    </xf>
    <xf numFmtId="166" fontId="14" fillId="0" borderId="45" xfId="0" applyNumberFormat="1" applyFont="1" applyFill="1" applyBorder="1" applyAlignment="1" applyProtection="1">
      <alignment horizontal="center" vertical="center"/>
      <protection/>
    </xf>
    <xf numFmtId="164" fontId="14" fillId="0" borderId="30" xfId="0" applyNumberFormat="1" applyFont="1" applyBorder="1" applyAlignment="1" applyProtection="1">
      <alignment horizontal="center" vertical="center"/>
      <protection/>
    </xf>
    <xf numFmtId="164" fontId="14" fillId="0" borderId="50" xfId="0" applyNumberFormat="1" applyFont="1" applyFill="1" applyBorder="1" applyAlignment="1">
      <alignment vertical="center"/>
    </xf>
    <xf numFmtId="164" fontId="14" fillId="0" borderId="5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166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42" xfId="0" applyNumberFormat="1" applyFont="1" applyBorder="1" applyAlignment="1" applyProtection="1">
      <alignment horizontal="center" vertical="center"/>
      <protection/>
    </xf>
    <xf numFmtId="166" fontId="14" fillId="0" borderId="18" xfId="0" applyNumberFormat="1" applyFont="1" applyBorder="1" applyAlignment="1" applyProtection="1">
      <alignment horizontal="center" vertical="center"/>
      <protection/>
    </xf>
    <xf numFmtId="166" fontId="14" fillId="0" borderId="43" xfId="0" applyNumberFormat="1" applyFont="1" applyBorder="1" applyAlignment="1" applyProtection="1">
      <alignment horizontal="center" vertical="center"/>
      <protection/>
    </xf>
    <xf numFmtId="166" fontId="14" fillId="0" borderId="37" xfId="0" applyNumberFormat="1" applyFont="1" applyBorder="1" applyAlignment="1" applyProtection="1">
      <alignment horizontal="center" vertical="center"/>
      <protection/>
    </xf>
    <xf numFmtId="166" fontId="14" fillId="0" borderId="0" xfId="0" applyNumberFormat="1" applyFont="1" applyBorder="1" applyAlignment="1" applyProtection="1">
      <alignment horizontal="center" vertical="center"/>
      <protection/>
    </xf>
    <xf numFmtId="164" fontId="14" fillId="0" borderId="50" xfId="0" applyNumberFormat="1" applyFont="1" applyBorder="1" applyAlignment="1" applyProtection="1">
      <alignment horizontal="center" vertical="center"/>
      <protection/>
    </xf>
    <xf numFmtId="166" fontId="14" fillId="0" borderId="16" xfId="0" applyNumberFormat="1" applyFont="1" applyBorder="1" applyAlignment="1" applyProtection="1">
      <alignment horizontal="center" vertical="center"/>
      <protection/>
    </xf>
    <xf numFmtId="166" fontId="14" fillId="0" borderId="26" xfId="0" applyNumberFormat="1" applyFont="1" applyBorder="1" applyAlignment="1" applyProtection="1">
      <alignment horizontal="center" vertical="center"/>
      <protection/>
    </xf>
    <xf numFmtId="164" fontId="14" fillId="0" borderId="55" xfId="0" applyNumberFormat="1" applyFont="1" applyBorder="1" applyAlignment="1" applyProtection="1">
      <alignment horizontal="center" vertical="center"/>
      <protection/>
    </xf>
    <xf numFmtId="164" fontId="14" fillId="0" borderId="0" xfId="0" applyNumberFormat="1" applyFont="1" applyBorder="1" applyAlignment="1" applyProtection="1">
      <alignment/>
      <protection/>
    </xf>
    <xf numFmtId="0" fontId="12" fillId="0" borderId="92" xfId="0" applyFont="1" applyBorder="1" applyAlignment="1" applyProtection="1">
      <alignment horizontal="center" vertical="center" wrapText="1"/>
      <protection/>
    </xf>
    <xf numFmtId="0" fontId="12" fillId="0" borderId="93" xfId="0" applyFont="1" applyBorder="1" applyAlignment="1" applyProtection="1">
      <alignment horizontal="center" vertical="center" wrapText="1"/>
      <protection/>
    </xf>
    <xf numFmtId="0" fontId="12" fillId="0" borderId="94" xfId="0" applyFont="1" applyBorder="1" applyAlignment="1" applyProtection="1">
      <alignment horizontal="center" vertical="center" wrapText="1"/>
      <protection/>
    </xf>
    <xf numFmtId="0" fontId="12" fillId="0" borderId="95" xfId="0" applyFont="1" applyBorder="1" applyAlignment="1" applyProtection="1">
      <alignment horizontal="center" vertical="center" wrapText="1"/>
      <protection/>
    </xf>
    <xf numFmtId="0" fontId="12" fillId="0" borderId="96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87" xfId="0" applyFont="1" applyBorder="1" applyAlignment="1" applyProtection="1">
      <alignment horizontal="center"/>
      <protection/>
    </xf>
    <xf numFmtId="0" fontId="13" fillId="0" borderId="81" xfId="0" applyFont="1" applyBorder="1" applyAlignment="1" applyProtection="1">
      <alignment horizontal="center"/>
      <protection/>
    </xf>
    <xf numFmtId="0" fontId="13" fillId="0" borderId="82" xfId="0" applyFont="1" applyBorder="1" applyAlignment="1" applyProtection="1">
      <alignment horizontal="center"/>
      <protection/>
    </xf>
    <xf numFmtId="0" fontId="13" fillId="0" borderId="87" xfId="0" applyFont="1" applyBorder="1" applyAlignment="1" applyProtection="1">
      <alignment horizontal="center"/>
      <protection/>
    </xf>
    <xf numFmtId="0" fontId="12" fillId="0" borderId="88" xfId="0" applyFont="1" applyBorder="1" applyAlignment="1" applyProtection="1">
      <alignment horizontal="center"/>
      <protection/>
    </xf>
    <xf numFmtId="0" fontId="12" fillId="0" borderId="81" xfId="0" applyFont="1" applyBorder="1" applyAlignment="1" applyProtection="1">
      <alignment horizontal="center"/>
      <protection/>
    </xf>
    <xf numFmtId="0" fontId="12" fillId="0" borderId="74" xfId="0" applyFont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3" fillId="0" borderId="52" xfId="0" applyFont="1" applyBorder="1" applyAlignment="1" applyProtection="1">
      <alignment/>
      <protection/>
    </xf>
    <xf numFmtId="0" fontId="13" fillId="0" borderId="74" xfId="0" applyFont="1" applyBorder="1" applyAlignment="1" applyProtection="1">
      <alignment/>
      <protection/>
    </xf>
    <xf numFmtId="0" fontId="13" fillId="0" borderId="75" xfId="0" applyFont="1" applyBorder="1" applyAlignment="1" applyProtection="1">
      <alignment/>
      <protection/>
    </xf>
    <xf numFmtId="0" fontId="12" fillId="0" borderId="75" xfId="0" applyFont="1" applyBorder="1" applyAlignment="1" applyProtection="1">
      <alignment/>
      <protection/>
    </xf>
    <xf numFmtId="164" fontId="15" fillId="0" borderId="21" xfId="0" applyNumberFormat="1" applyFont="1" applyBorder="1" applyAlignment="1" applyProtection="1">
      <alignment horizontal="center"/>
      <protection/>
    </xf>
    <xf numFmtId="164" fontId="15" fillId="0" borderId="41" xfId="0" applyNumberFormat="1" applyFont="1" applyBorder="1" applyAlignment="1" applyProtection="1">
      <alignment horizontal="center"/>
      <protection/>
    </xf>
    <xf numFmtId="164" fontId="15" fillId="0" borderId="14" xfId="0" applyNumberFormat="1" applyFont="1" applyBorder="1" applyAlignment="1" applyProtection="1">
      <alignment horizontal="center"/>
      <protection/>
    </xf>
    <xf numFmtId="164" fontId="15" fillId="0" borderId="36" xfId="0" applyNumberFormat="1" applyFont="1" applyBorder="1" applyAlignment="1" applyProtection="1">
      <alignment horizontal="center"/>
      <protection/>
    </xf>
    <xf numFmtId="164" fontId="15" fillId="0" borderId="22" xfId="0" applyNumberFormat="1" applyFont="1" applyBorder="1" applyAlignment="1" applyProtection="1">
      <alignment horizontal="center"/>
      <protection/>
    </xf>
    <xf numFmtId="164" fontId="14" fillId="0" borderId="97" xfId="0" applyNumberFormat="1" applyFont="1" applyBorder="1" applyAlignment="1" applyProtection="1">
      <alignment horizontal="center"/>
      <protection/>
    </xf>
    <xf numFmtId="164" fontId="15" fillId="0" borderId="84" xfId="0" applyNumberFormat="1" applyFont="1" applyBorder="1" applyAlignment="1" applyProtection="1">
      <alignment horizontal="center"/>
      <protection/>
    </xf>
    <xf numFmtId="164" fontId="15" fillId="0" borderId="56" xfId="0" applyNumberFormat="1" applyFont="1" applyBorder="1" applyAlignment="1" applyProtection="1">
      <alignment horizontal="center"/>
      <protection/>
    </xf>
    <xf numFmtId="164" fontId="15" fillId="0" borderId="85" xfId="0" applyNumberFormat="1" applyFont="1" applyBorder="1" applyAlignment="1" applyProtection="1">
      <alignment horizontal="center"/>
      <protection/>
    </xf>
    <xf numFmtId="164" fontId="15" fillId="0" borderId="97" xfId="0" applyNumberFormat="1" applyFont="1" applyBorder="1" applyAlignment="1" applyProtection="1">
      <alignment horizontal="center"/>
      <protection/>
    </xf>
    <xf numFmtId="164" fontId="15" fillId="0" borderId="73" xfId="0" applyNumberFormat="1" applyFont="1" applyBorder="1" applyAlignment="1" applyProtection="1">
      <alignment horizontal="center"/>
      <protection/>
    </xf>
    <xf numFmtId="164" fontId="14" fillId="0" borderId="36" xfId="0" applyNumberFormat="1" applyFont="1" applyBorder="1" applyAlignment="1" applyProtection="1">
      <alignment horizontal="center" vertical="center"/>
      <protection/>
    </xf>
    <xf numFmtId="164" fontId="14" fillId="0" borderId="64" xfId="0" applyNumberFormat="1" applyFont="1" applyBorder="1" applyAlignment="1" applyProtection="1">
      <alignment horizontal="center" vertical="center"/>
      <protection/>
    </xf>
    <xf numFmtId="164" fontId="14" fillId="0" borderId="98" xfId="0" applyNumberFormat="1" applyFont="1" applyFill="1" applyBorder="1" applyAlignment="1" applyProtection="1">
      <alignment horizontal="center" vertical="center"/>
      <protection/>
    </xf>
    <xf numFmtId="164" fontId="14" fillId="0" borderId="22" xfId="0" applyNumberFormat="1" applyFont="1" applyFill="1" applyBorder="1" applyAlignment="1" applyProtection="1">
      <alignment horizontal="center" vertical="center"/>
      <protection/>
    </xf>
    <xf numFmtId="164" fontId="14" fillId="0" borderId="76" xfId="0" applyNumberFormat="1" applyFont="1" applyFill="1" applyBorder="1" applyAlignment="1" applyProtection="1">
      <alignment horizontal="center" vertical="center"/>
      <protection/>
    </xf>
    <xf numFmtId="164" fontId="14" fillId="0" borderId="50" xfId="0" applyNumberFormat="1" applyFont="1" applyFill="1" applyBorder="1" applyAlignment="1" applyProtection="1">
      <alignment horizontal="center" vertical="center"/>
      <protection/>
    </xf>
    <xf numFmtId="164" fontId="14" fillId="0" borderId="36" xfId="0" applyNumberFormat="1" applyFont="1" applyFill="1" applyBorder="1" applyAlignment="1" applyProtection="1">
      <alignment horizontal="center" vertical="center"/>
      <protection/>
    </xf>
    <xf numFmtId="164" fontId="14" fillId="0" borderId="21" xfId="0" applyNumberFormat="1" applyFont="1" applyFill="1" applyBorder="1" applyAlignment="1" applyProtection="1">
      <alignment horizontal="center" vertical="center"/>
      <protection/>
    </xf>
    <xf numFmtId="164" fontId="14" fillId="0" borderId="14" xfId="0" applyNumberFormat="1" applyFont="1" applyFill="1" applyBorder="1" applyAlignment="1" applyProtection="1">
      <alignment horizontal="center" vertical="center"/>
      <protection/>
    </xf>
    <xf numFmtId="164" fontId="14" fillId="0" borderId="68" xfId="0" applyNumberFormat="1" applyFont="1" applyFill="1" applyBorder="1" applyAlignment="1" applyProtection="1">
      <alignment horizontal="center" vertical="center"/>
      <protection/>
    </xf>
    <xf numFmtId="164" fontId="14" fillId="0" borderId="67" xfId="0" applyNumberFormat="1" applyFont="1" applyFill="1" applyBorder="1" applyAlignment="1" applyProtection="1">
      <alignment horizontal="center" vertical="center"/>
      <protection/>
    </xf>
    <xf numFmtId="166" fontId="12" fillId="0" borderId="29" xfId="0" applyNumberFormat="1" applyFont="1" applyFill="1" applyBorder="1" applyAlignment="1" applyProtection="1">
      <alignment horizontal="center"/>
      <protection locked="0"/>
    </xf>
    <xf numFmtId="166" fontId="12" fillId="0" borderId="29" xfId="0" applyNumberFormat="1" applyFont="1" applyFill="1" applyBorder="1" applyAlignment="1" applyProtection="1">
      <alignment horizontal="center"/>
      <protection/>
    </xf>
    <xf numFmtId="164" fontId="1" fillId="0" borderId="46" xfId="0" applyNumberFormat="1" applyFont="1" applyFill="1" applyBorder="1" applyAlignment="1" applyProtection="1">
      <alignment/>
      <protection/>
    </xf>
    <xf numFmtId="166" fontId="12" fillId="0" borderId="37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164" fontId="12" fillId="0" borderId="50" xfId="0" applyNumberFormat="1" applyFont="1" applyBorder="1" applyAlignment="1" applyProtection="1">
      <alignment/>
      <protection/>
    </xf>
    <xf numFmtId="166" fontId="12" fillId="0" borderId="17" xfId="0" applyNumberFormat="1" applyFont="1" applyBorder="1" applyAlignment="1" applyProtection="1">
      <alignment horizontal="center"/>
      <protection/>
    </xf>
    <xf numFmtId="164" fontId="12" fillId="0" borderId="17" xfId="0" applyNumberFormat="1" applyFont="1" applyBorder="1" applyAlignment="1" applyProtection="1">
      <alignment horizontal="center"/>
      <protection/>
    </xf>
    <xf numFmtId="164" fontId="12" fillId="0" borderId="90" xfId="0" applyNumberFormat="1" applyFont="1" applyFill="1" applyBorder="1" applyAlignment="1" applyProtection="1">
      <alignment/>
      <protection/>
    </xf>
    <xf numFmtId="0" fontId="3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164" fontId="2" fillId="0" borderId="99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64" fontId="12" fillId="0" borderId="54" xfId="0" applyNumberFormat="1" applyFont="1" applyBorder="1" applyAlignment="1" applyProtection="1">
      <alignment horizontal="center"/>
      <protection locked="0"/>
    </xf>
    <xf numFmtId="164" fontId="12" fillId="0" borderId="53" xfId="0" applyNumberFormat="1" applyFont="1" applyBorder="1" applyAlignment="1" applyProtection="1">
      <alignment horizontal="center"/>
      <protection locked="0"/>
    </xf>
    <xf numFmtId="164" fontId="14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>
      <alignment wrapText="1"/>
    </xf>
    <xf numFmtId="0" fontId="1" fillId="0" borderId="37" xfId="0" applyFont="1" applyBorder="1" applyAlignment="1">
      <alignment horizontal="center"/>
    </xf>
    <xf numFmtId="0" fontId="2" fillId="0" borderId="31" xfId="0" applyFont="1" applyBorder="1" applyAlignment="1">
      <alignment wrapText="1"/>
    </xf>
    <xf numFmtId="164" fontId="14" fillId="0" borderId="44" xfId="0" applyNumberFormat="1" applyFont="1" applyBorder="1" applyAlignment="1" applyProtection="1">
      <alignment/>
      <protection/>
    </xf>
    <xf numFmtId="164" fontId="14" fillId="0" borderId="73" xfId="0" applyNumberFormat="1" applyFont="1" applyBorder="1" applyAlignment="1" applyProtection="1">
      <alignment horizontal="center"/>
      <protection/>
    </xf>
    <xf numFmtId="0" fontId="5" fillId="0" borderId="25" xfId="0" applyFont="1" applyBorder="1" applyAlignment="1">
      <alignment wrapText="1"/>
    </xf>
    <xf numFmtId="164" fontId="14" fillId="0" borderId="36" xfId="0" applyNumberFormat="1" applyFont="1" applyBorder="1" applyAlignment="1" applyProtection="1">
      <alignment horizontal="center"/>
      <protection/>
    </xf>
    <xf numFmtId="164" fontId="14" fillId="0" borderId="22" xfId="0" applyNumberFormat="1" applyFont="1" applyBorder="1" applyAlignment="1" applyProtection="1">
      <alignment horizontal="center"/>
      <protection/>
    </xf>
    <xf numFmtId="164" fontId="14" fillId="0" borderId="100" xfId="0" applyNumberFormat="1" applyFont="1" applyBorder="1" applyAlignment="1">
      <alignment horizontal="center" vertical="center"/>
    </xf>
    <xf numFmtId="164" fontId="14" fillId="0" borderId="98" xfId="0" applyNumberFormat="1" applyFont="1" applyBorder="1" applyAlignment="1" applyProtection="1">
      <alignment horizontal="center" vertical="center"/>
      <protection locked="0"/>
    </xf>
    <xf numFmtId="164" fontId="14" fillId="0" borderId="97" xfId="0" applyNumberFormat="1" applyFont="1" applyBorder="1" applyAlignment="1">
      <alignment horizontal="center" vertical="center"/>
    </xf>
    <xf numFmtId="164" fontId="2" fillId="0" borderId="92" xfId="0" applyNumberFormat="1" applyFont="1" applyBorder="1" applyAlignment="1">
      <alignment horizontal="center" vertical="center" wrapText="1"/>
    </xf>
    <xf numFmtId="164" fontId="2" fillId="0" borderId="96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/>
    </xf>
    <xf numFmtId="164" fontId="14" fillId="0" borderId="74" xfId="0" applyNumberFormat="1" applyFont="1" applyBorder="1" applyAlignment="1">
      <alignment horizontal="center"/>
    </xf>
    <xf numFmtId="164" fontId="12" fillId="0" borderId="29" xfId="0" applyNumberFormat="1" applyFont="1" applyFill="1" applyBorder="1" applyAlignment="1" applyProtection="1">
      <alignment horizontal="center"/>
      <protection/>
    </xf>
    <xf numFmtId="0" fontId="4" fillId="0" borderId="14" xfId="0" applyFont="1" applyBorder="1" applyAlignment="1">
      <alignment horizontal="center" vertical="center"/>
    </xf>
    <xf numFmtId="164" fontId="14" fillId="0" borderId="0" xfId="0" applyNumberFormat="1" applyFont="1" applyBorder="1" applyAlignment="1" applyProtection="1">
      <alignment horizontal="center" vertical="center"/>
      <protection/>
    </xf>
    <xf numFmtId="164" fontId="14" fillId="0" borderId="72" xfId="0" applyNumberFormat="1" applyFont="1" applyFill="1" applyBorder="1" applyAlignment="1" applyProtection="1">
      <alignment horizontal="center" vertical="center"/>
      <protection/>
    </xf>
    <xf numFmtId="164" fontId="14" fillId="0" borderId="101" xfId="0" applyNumberFormat="1" applyFont="1" applyFill="1" applyBorder="1" applyAlignment="1" applyProtection="1">
      <alignment horizontal="center" vertical="center"/>
      <protection/>
    </xf>
    <xf numFmtId="164" fontId="14" fillId="0" borderId="70" xfId="0" applyNumberFormat="1" applyFont="1" applyFill="1" applyBorder="1" applyAlignment="1" applyProtection="1">
      <alignment horizontal="center" vertical="center"/>
      <protection/>
    </xf>
    <xf numFmtId="164" fontId="14" fillId="0" borderId="66" xfId="0" applyNumberFormat="1" applyFont="1" applyFill="1" applyBorder="1" applyAlignment="1" applyProtection="1">
      <alignment horizontal="center" vertical="center"/>
      <protection/>
    </xf>
    <xf numFmtId="49" fontId="4" fillId="0" borderId="48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164" fontId="12" fillId="0" borderId="29" xfId="0" applyNumberFormat="1" applyFont="1" applyFill="1" applyBorder="1" applyAlignment="1" applyProtection="1">
      <alignment horizontal="center"/>
      <protection locked="0"/>
    </xf>
    <xf numFmtId="164" fontId="12" fillId="0" borderId="37" xfId="0" applyNumberFormat="1" applyFont="1" applyBorder="1" applyAlignment="1" applyProtection="1">
      <alignment horizontal="center"/>
      <protection/>
    </xf>
    <xf numFmtId="164" fontId="12" fillId="0" borderId="28" xfId="0" applyNumberFormat="1" applyFont="1" applyFill="1" applyBorder="1" applyAlignment="1" applyProtection="1">
      <alignment horizontal="center"/>
      <protection/>
    </xf>
    <xf numFmtId="164" fontId="12" fillId="0" borderId="83" xfId="0" applyNumberFormat="1" applyFont="1" applyBorder="1" applyAlignment="1" applyProtection="1">
      <alignment horizontal="center"/>
      <protection locked="0"/>
    </xf>
    <xf numFmtId="164" fontId="13" fillId="0" borderId="83" xfId="0" applyNumberFormat="1" applyFont="1" applyBorder="1" applyAlignment="1" applyProtection="1">
      <alignment horizontal="center"/>
      <protection locked="0"/>
    </xf>
    <xf numFmtId="164" fontId="13" fillId="0" borderId="91" xfId="0" applyNumberFormat="1" applyFont="1" applyBorder="1" applyAlignment="1" applyProtection="1">
      <alignment horizontal="center"/>
      <protection locked="0"/>
    </xf>
    <xf numFmtId="164" fontId="13" fillId="0" borderId="41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85" xfId="0" applyNumberFormat="1" applyFont="1" applyBorder="1" applyAlignment="1">
      <alignment horizontal="center"/>
    </xf>
    <xf numFmtId="164" fontId="13" fillId="0" borderId="85" xfId="0" applyNumberFormat="1" applyFont="1" applyBorder="1" applyAlignment="1" applyProtection="1">
      <alignment horizontal="center"/>
      <protection locked="0"/>
    </xf>
    <xf numFmtId="164" fontId="13" fillId="0" borderId="56" xfId="0" applyNumberFormat="1" applyFont="1" applyBorder="1" applyAlignment="1" applyProtection="1">
      <alignment horizontal="center"/>
      <protection locked="0"/>
    </xf>
    <xf numFmtId="164" fontId="14" fillId="0" borderId="11" xfId="0" applyNumberFormat="1" applyFont="1" applyBorder="1" applyAlignment="1">
      <alignment/>
    </xf>
    <xf numFmtId="164" fontId="14" fillId="0" borderId="89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164" fontId="14" fillId="0" borderId="88" xfId="0" applyNumberFormat="1" applyFont="1" applyBorder="1" applyAlignment="1">
      <alignment/>
    </xf>
    <xf numFmtId="164" fontId="14" fillId="0" borderId="97" xfId="0" applyNumberFormat="1" applyFont="1" applyBorder="1" applyAlignment="1">
      <alignment/>
    </xf>
    <xf numFmtId="164" fontId="14" fillId="0" borderId="73" xfId="0" applyNumberFormat="1" applyFont="1" applyBorder="1" applyAlignment="1">
      <alignment/>
    </xf>
    <xf numFmtId="0" fontId="12" fillId="0" borderId="28" xfId="0" applyFont="1" applyBorder="1" applyAlignment="1" applyProtection="1">
      <alignment horizontal="center"/>
      <protection locked="0"/>
    </xf>
    <xf numFmtId="164" fontId="12" fillId="0" borderId="50" xfId="0" applyNumberFormat="1" applyFont="1" applyBorder="1" applyAlignment="1" applyProtection="1">
      <alignment horizontal="center"/>
      <protection locked="0"/>
    </xf>
    <xf numFmtId="164" fontId="12" fillId="0" borderId="46" xfId="0" applyNumberFormat="1" applyFont="1" applyFill="1" applyBorder="1" applyAlignment="1" applyProtection="1">
      <alignment horizontal="center"/>
      <protection locked="0"/>
    </xf>
    <xf numFmtId="164" fontId="12" fillId="0" borderId="37" xfId="0" applyNumberFormat="1" applyFont="1" applyBorder="1" applyAlignment="1" applyProtection="1">
      <alignment horizontal="center"/>
      <protection locked="0"/>
    </xf>
    <xf numFmtId="164" fontId="12" fillId="0" borderId="17" xfId="0" applyNumberFormat="1" applyFont="1" applyBorder="1" applyAlignment="1" applyProtection="1">
      <alignment horizontal="center"/>
      <protection locked="0"/>
    </xf>
    <xf numFmtId="164" fontId="12" fillId="0" borderId="18" xfId="0" applyNumberFormat="1" applyFont="1" applyBorder="1" applyAlignment="1" applyProtection="1">
      <alignment horizontal="center"/>
      <protection locked="0"/>
    </xf>
    <xf numFmtId="164" fontId="12" fillId="0" borderId="16" xfId="0" applyNumberFormat="1" applyFont="1" applyBorder="1" applyAlignment="1" applyProtection="1">
      <alignment horizontal="center"/>
      <protection locked="0"/>
    </xf>
    <xf numFmtId="164" fontId="12" fillId="0" borderId="55" xfId="0" applyNumberFormat="1" applyFont="1" applyBorder="1" applyAlignment="1" applyProtection="1">
      <alignment horizontal="center"/>
      <protection locked="0"/>
    </xf>
    <xf numFmtId="166" fontId="12" fillId="0" borderId="44" xfId="0" applyNumberFormat="1" applyFont="1" applyFill="1" applyBorder="1" applyAlignment="1" applyProtection="1">
      <alignment horizontal="center"/>
      <protection locked="0"/>
    </xf>
    <xf numFmtId="166" fontId="12" fillId="0" borderId="28" xfId="0" applyNumberFormat="1" applyFont="1" applyFill="1" applyBorder="1" applyAlignment="1">
      <alignment horizontal="center"/>
    </xf>
    <xf numFmtId="164" fontId="12" fillId="0" borderId="28" xfId="0" applyNumberFormat="1" applyFont="1" applyFill="1" applyBorder="1" applyAlignment="1">
      <alignment horizontal="center"/>
    </xf>
    <xf numFmtId="166" fontId="12" fillId="0" borderId="37" xfId="0" applyNumberFormat="1" applyFont="1" applyBorder="1" applyAlignment="1" applyProtection="1">
      <alignment horizontal="center"/>
      <protection locked="0"/>
    </xf>
    <xf numFmtId="166" fontId="12" fillId="0" borderId="0" xfId="0" applyNumberFormat="1" applyFont="1" applyBorder="1" applyAlignment="1" applyProtection="1">
      <alignment horizontal="center"/>
      <protection locked="0"/>
    </xf>
    <xf numFmtId="166" fontId="12" fillId="0" borderId="17" xfId="0" applyNumberFormat="1" applyFont="1" applyBorder="1" applyAlignment="1" applyProtection="1">
      <alignment horizontal="center"/>
      <protection locked="0"/>
    </xf>
    <xf numFmtId="166" fontId="12" fillId="0" borderId="42" xfId="0" applyNumberFormat="1" applyFont="1" applyBorder="1" applyAlignment="1" applyProtection="1">
      <alignment horizontal="center"/>
      <protection locked="0"/>
    </xf>
    <xf numFmtId="166" fontId="12" fillId="0" borderId="18" xfId="0" applyNumberFormat="1" applyFont="1" applyBorder="1" applyAlignment="1" applyProtection="1">
      <alignment horizontal="center"/>
      <protection locked="0"/>
    </xf>
    <xf numFmtId="166" fontId="12" fillId="0" borderId="43" xfId="0" applyNumberFormat="1" applyFont="1" applyBorder="1" applyAlignment="1" applyProtection="1">
      <alignment horizontal="center"/>
      <protection locked="0"/>
    </xf>
    <xf numFmtId="166" fontId="12" fillId="0" borderId="16" xfId="0" applyNumberFormat="1" applyFont="1" applyBorder="1" applyAlignment="1" applyProtection="1">
      <alignment horizontal="center"/>
      <protection locked="0"/>
    </xf>
    <xf numFmtId="166" fontId="12" fillId="0" borderId="26" xfId="0" applyNumberFormat="1" applyFont="1" applyBorder="1" applyAlignment="1" applyProtection="1">
      <alignment horizontal="center"/>
      <protection locked="0"/>
    </xf>
    <xf numFmtId="166" fontId="12" fillId="0" borderId="45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 vertical="center"/>
    </xf>
    <xf numFmtId="49" fontId="14" fillId="0" borderId="53" xfId="0" applyNumberFormat="1" applyFont="1" applyBorder="1" applyAlignment="1" applyProtection="1">
      <alignment horizontal="center" vertical="center"/>
      <protection/>
    </xf>
    <xf numFmtId="49" fontId="14" fillId="0" borderId="46" xfId="0" applyNumberFormat="1" applyFont="1" applyFill="1" applyBorder="1" applyAlignment="1" applyProtection="1">
      <alignment horizontal="center" vertical="center"/>
      <protection locked="0"/>
    </xf>
    <xf numFmtId="49" fontId="14" fillId="0" borderId="90" xfId="0" applyNumberFormat="1" applyFont="1" applyFill="1" applyBorder="1" applyAlignment="1" applyProtection="1">
      <alignment horizontal="center" vertical="center"/>
      <protection/>
    </xf>
    <xf numFmtId="170" fontId="14" fillId="0" borderId="29" xfId="0" applyNumberFormat="1" applyFont="1" applyFill="1" applyBorder="1" applyAlignment="1" applyProtection="1">
      <alignment horizontal="center" vertical="center"/>
      <protection locked="0"/>
    </xf>
    <xf numFmtId="170" fontId="14" fillId="0" borderId="28" xfId="0" applyNumberFormat="1" applyFont="1" applyFill="1" applyBorder="1" applyAlignment="1" applyProtection="1">
      <alignment horizontal="center" vertical="center"/>
      <protection/>
    </xf>
    <xf numFmtId="2" fontId="12" fillId="0" borderId="29" xfId="0" applyNumberFormat="1" applyFont="1" applyFill="1" applyBorder="1" applyAlignment="1" applyProtection="1">
      <alignment horizontal="center"/>
      <protection/>
    </xf>
    <xf numFmtId="2" fontId="12" fillId="0" borderId="28" xfId="0" applyNumberFormat="1" applyFont="1" applyFill="1" applyBorder="1" applyAlignment="1">
      <alignment horizontal="center"/>
    </xf>
    <xf numFmtId="170" fontId="14" fillId="0" borderId="90" xfId="0" applyNumberFormat="1" applyFont="1" applyFill="1" applyBorder="1" applyAlignment="1" applyProtection="1">
      <alignment horizontal="center" vertical="center"/>
      <protection/>
    </xf>
    <xf numFmtId="2" fontId="12" fillId="0" borderId="17" xfId="0" applyNumberFormat="1" applyFont="1" applyBorder="1" applyAlignment="1" applyProtection="1">
      <alignment horizontal="center"/>
      <protection/>
    </xf>
    <xf numFmtId="2" fontId="12" fillId="0" borderId="44" xfId="0" applyNumberFormat="1" applyFont="1" applyFill="1" applyBorder="1" applyAlignment="1" applyProtection="1">
      <alignment horizontal="center"/>
      <protection/>
    </xf>
    <xf numFmtId="2" fontId="12" fillId="0" borderId="0" xfId="0" applyNumberFormat="1" applyFont="1" applyBorder="1" applyAlignment="1" applyProtection="1">
      <alignment horizontal="center"/>
      <protection/>
    </xf>
    <xf numFmtId="2" fontId="12" fillId="0" borderId="45" xfId="0" applyNumberFormat="1" applyFont="1" applyFill="1" applyBorder="1" applyAlignment="1" applyProtection="1">
      <alignment horizontal="center"/>
      <protection/>
    </xf>
    <xf numFmtId="1" fontId="12" fillId="0" borderId="44" xfId="0" applyNumberFormat="1" applyFont="1" applyFill="1" applyBorder="1" applyAlignment="1" applyProtection="1">
      <alignment horizontal="center"/>
      <protection/>
    </xf>
    <xf numFmtId="0" fontId="3" fillId="0" borderId="4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49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45" xfId="0" applyFont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164" fontId="15" fillId="0" borderId="41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164" fontId="14" fillId="0" borderId="99" xfId="0" applyNumberFormat="1" applyFont="1" applyBorder="1" applyAlignment="1">
      <alignment horizontal="center"/>
    </xf>
    <xf numFmtId="164" fontId="14" fillId="0" borderId="57" xfId="0" applyNumberFormat="1" applyFont="1" applyBorder="1" applyAlignment="1">
      <alignment horizontal="center"/>
    </xf>
    <xf numFmtId="164" fontId="14" fillId="0" borderId="87" xfId="0" applyNumberFormat="1" applyFont="1" applyBorder="1" applyAlignment="1">
      <alignment horizontal="center"/>
    </xf>
    <xf numFmtId="164" fontId="14" fillId="0" borderId="81" xfId="0" applyNumberFormat="1" applyFont="1" applyBorder="1" applyAlignment="1">
      <alignment horizontal="center"/>
    </xf>
    <xf numFmtId="164" fontId="14" fillId="0" borderId="93" xfId="0" applyNumberFormat="1" applyFont="1" applyFill="1" applyBorder="1" applyAlignment="1" applyProtection="1">
      <alignment horizontal="center" vertical="center"/>
      <protection locked="0"/>
    </xf>
    <xf numFmtId="164" fontId="14" fillId="0" borderId="94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164" fontId="15" fillId="0" borderId="8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5" fillId="0" borderId="85" xfId="0" applyNumberFormat="1" applyFont="1" applyBorder="1" applyAlignment="1">
      <alignment horizontal="center"/>
    </xf>
    <xf numFmtId="164" fontId="2" fillId="0" borderId="99" xfId="0" applyNumberFormat="1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4" fontId="14" fillId="0" borderId="10" xfId="0" applyNumberFormat="1" applyFont="1" applyBorder="1" applyAlignment="1">
      <alignment horizontal="center"/>
    </xf>
    <xf numFmtId="164" fontId="14" fillId="0" borderId="86" xfId="0" applyNumberFormat="1" applyFont="1" applyBorder="1" applyAlignment="1">
      <alignment horizontal="center"/>
    </xf>
    <xf numFmtId="164" fontId="15" fillId="0" borderId="5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15" fillId="0" borderId="82" xfId="0" applyNumberFormat="1" applyFont="1" applyBorder="1" applyAlignment="1">
      <alignment horizontal="center"/>
    </xf>
    <xf numFmtId="164" fontId="14" fillId="0" borderId="91" xfId="0" applyNumberFormat="1" applyFont="1" applyBorder="1" applyAlignment="1">
      <alignment horizontal="center"/>
    </xf>
    <xf numFmtId="164" fontId="14" fillId="0" borderId="8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" fillId="0" borderId="45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wrapText="1"/>
    </xf>
    <xf numFmtId="0" fontId="12" fillId="0" borderId="20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164" fontId="14" fillId="0" borderId="56" xfId="0" applyNumberFormat="1" applyFont="1" applyBorder="1" applyAlignment="1" applyProtection="1">
      <alignment horizontal="center"/>
      <protection/>
    </xf>
    <xf numFmtId="164" fontId="15" fillId="0" borderId="90" xfId="0" applyNumberFormat="1" applyFont="1" applyBorder="1" applyAlignment="1" applyProtection="1">
      <alignment horizontal="center"/>
      <protection/>
    </xf>
    <xf numFmtId="164" fontId="14" fillId="0" borderId="14" xfId="0" applyNumberFormat="1" applyFont="1" applyBorder="1" applyAlignment="1" applyProtection="1">
      <alignment horizontal="center"/>
      <protection/>
    </xf>
    <xf numFmtId="164" fontId="15" fillId="0" borderId="50" xfId="0" applyNumberFormat="1" applyFont="1" applyBorder="1" applyAlignment="1" applyProtection="1">
      <alignment horizontal="center"/>
      <protection/>
    </xf>
    <xf numFmtId="164" fontId="15" fillId="0" borderId="14" xfId="0" applyNumberFormat="1" applyFont="1" applyBorder="1" applyAlignment="1" applyProtection="1">
      <alignment horizontal="center"/>
      <protection/>
    </xf>
    <xf numFmtId="164" fontId="15" fillId="0" borderId="21" xfId="0" applyNumberFormat="1" applyFont="1" applyBorder="1" applyAlignment="1" applyProtection="1">
      <alignment horizontal="center"/>
      <protection/>
    </xf>
    <xf numFmtId="164" fontId="15" fillId="0" borderId="56" xfId="0" applyNumberFormat="1" applyFont="1" applyBorder="1" applyAlignment="1" applyProtection="1">
      <alignment horizontal="center"/>
      <protection/>
    </xf>
    <xf numFmtId="164" fontId="15" fillId="0" borderId="84" xfId="0" applyNumberFormat="1" applyFont="1" applyBorder="1" applyAlignment="1" applyProtection="1">
      <alignment horizontal="center"/>
      <protection/>
    </xf>
    <xf numFmtId="0" fontId="12" fillId="0" borderId="93" xfId="0" applyFont="1" applyBorder="1" applyAlignment="1" applyProtection="1">
      <alignment horizontal="center" vertical="center" wrapText="1"/>
      <protection/>
    </xf>
    <xf numFmtId="0" fontId="12" fillId="0" borderId="102" xfId="0" applyFont="1" applyBorder="1" applyAlignment="1" applyProtection="1">
      <alignment horizontal="center" vertical="center" wrapText="1"/>
      <protection/>
    </xf>
    <xf numFmtId="0" fontId="12" fillId="0" borderId="94" xfId="0" applyFont="1" applyBorder="1" applyAlignment="1" applyProtection="1">
      <alignment horizontal="center" vertical="center" wrapText="1"/>
      <protection/>
    </xf>
    <xf numFmtId="0" fontId="12" fillId="0" borderId="87" xfId="0" applyFont="1" applyBorder="1" applyAlignment="1" applyProtection="1">
      <alignment horizontal="center"/>
      <protection/>
    </xf>
    <xf numFmtId="0" fontId="12" fillId="0" borderId="55" xfId="0" applyFont="1" applyBorder="1" applyAlignment="1" applyProtection="1">
      <alignment horizontal="center"/>
      <protection/>
    </xf>
    <xf numFmtId="0" fontId="13" fillId="0" borderId="82" xfId="0" applyFont="1" applyBorder="1" applyAlignment="1" applyProtection="1">
      <alignment horizontal="center"/>
      <protection/>
    </xf>
    <xf numFmtId="164" fontId="14" fillId="0" borderId="48" xfId="0" applyNumberFormat="1" applyFont="1" applyFill="1" applyBorder="1" applyAlignment="1" applyProtection="1">
      <alignment horizontal="center" vertical="center"/>
      <protection locked="0"/>
    </xf>
    <xf numFmtId="164" fontId="15" fillId="0" borderId="49" xfId="0" applyNumberFormat="1" applyFont="1" applyBorder="1" applyAlignment="1" applyProtection="1">
      <alignment/>
      <protection locked="0"/>
    </xf>
    <xf numFmtId="164" fontId="15" fillId="0" borderId="30" xfId="0" applyNumberFormat="1" applyFont="1" applyBorder="1" applyAlignment="1" applyProtection="1">
      <alignment/>
      <protection locked="0"/>
    </xf>
    <xf numFmtId="164" fontId="14" fillId="0" borderId="31" xfId="0" applyNumberFormat="1" applyFont="1" applyBorder="1" applyAlignment="1" applyProtection="1">
      <alignment horizontal="center"/>
      <protection/>
    </xf>
    <xf numFmtId="164" fontId="14" fillId="0" borderId="44" xfId="0" applyNumberFormat="1" applyFont="1" applyBorder="1" applyAlignment="1" applyProtection="1">
      <alignment horizontal="center"/>
      <protection/>
    </xf>
    <xf numFmtId="164" fontId="14" fillId="0" borderId="46" xfId="0" applyNumberFormat="1" applyFont="1" applyBorder="1" applyAlignment="1" applyProtection="1">
      <alignment horizontal="center"/>
      <protection/>
    </xf>
    <xf numFmtId="164" fontId="14" fillId="0" borderId="32" xfId="0" applyNumberFormat="1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164" fontId="14" fillId="0" borderId="50" xfId="0" applyNumberFormat="1" applyFont="1" applyBorder="1" applyAlignment="1" applyProtection="1">
      <alignment horizontal="center"/>
      <protection/>
    </xf>
    <xf numFmtId="164" fontId="14" fillId="0" borderId="23" xfId="0" applyNumberFormat="1" applyFont="1" applyBorder="1" applyAlignment="1" applyProtection="1">
      <alignment horizontal="center"/>
      <protection/>
    </xf>
    <xf numFmtId="164" fontId="14" fillId="0" borderId="42" xfId="0" applyNumberFormat="1" applyFont="1" applyBorder="1" applyAlignment="1" applyProtection="1">
      <alignment horizontal="center"/>
      <protection/>
    </xf>
    <xf numFmtId="164" fontId="14" fillId="0" borderId="53" xfId="0" applyNumberFormat="1" applyFont="1" applyBorder="1" applyAlignment="1" applyProtection="1">
      <alignment horizontal="center"/>
      <protection/>
    </xf>
    <xf numFmtId="164" fontId="14" fillId="0" borderId="24" xfId="0" applyNumberFormat="1" applyFont="1" applyBorder="1" applyAlignment="1" applyProtection="1">
      <alignment horizontal="center"/>
      <protection/>
    </xf>
    <xf numFmtId="164" fontId="14" fillId="0" borderId="43" xfId="0" applyNumberFormat="1" applyFont="1" applyBorder="1" applyAlignment="1" applyProtection="1">
      <alignment horizontal="center"/>
      <protection/>
    </xf>
    <xf numFmtId="164" fontId="14" fillId="0" borderId="54" xfId="0" applyNumberFormat="1" applyFont="1" applyBorder="1" applyAlignment="1" applyProtection="1">
      <alignment horizontal="center"/>
      <protection/>
    </xf>
    <xf numFmtId="164" fontId="14" fillId="0" borderId="25" xfId="0" applyNumberFormat="1" applyFont="1" applyBorder="1" applyAlignment="1" applyProtection="1">
      <alignment horizontal="center"/>
      <protection/>
    </xf>
    <xf numFmtId="164" fontId="14" fillId="0" borderId="26" xfId="0" applyNumberFormat="1" applyFont="1" applyBorder="1" applyAlignment="1" applyProtection="1">
      <alignment horizontal="center"/>
      <protection/>
    </xf>
    <xf numFmtId="164" fontId="14" fillId="0" borderId="55" xfId="0" applyNumberFormat="1" applyFont="1" applyBorder="1" applyAlignment="1" applyProtection="1">
      <alignment horizontal="center"/>
      <protection/>
    </xf>
    <xf numFmtId="0" fontId="1" fillId="0" borderId="4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14" fillId="0" borderId="48" xfId="0" applyNumberFormat="1" applyFont="1" applyFill="1" applyBorder="1" applyAlignment="1" applyProtection="1">
      <alignment horizontal="center" vertical="center"/>
      <protection/>
    </xf>
    <xf numFmtId="164" fontId="14" fillId="0" borderId="30" xfId="0" applyNumberFormat="1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64" fontId="14" fillId="0" borderId="57" xfId="0" applyNumberFormat="1" applyFont="1" applyBorder="1" applyAlignment="1" applyProtection="1">
      <alignment horizontal="center"/>
      <protection/>
    </xf>
    <xf numFmtId="164" fontId="14" fillId="0" borderId="99" xfId="0" applyNumberFormat="1" applyFont="1" applyBorder="1" applyAlignment="1" applyProtection="1">
      <alignment horizontal="center"/>
      <protection/>
    </xf>
    <xf numFmtId="164" fontId="14" fillId="0" borderId="13" xfId="0" applyNumberFormat="1" applyFont="1" applyBorder="1" applyAlignment="1" applyProtection="1">
      <alignment horizontal="center"/>
      <protection/>
    </xf>
    <xf numFmtId="164" fontId="14" fillId="0" borderId="103" xfId="0" applyNumberFormat="1" applyFont="1" applyBorder="1" applyAlignment="1" applyProtection="1">
      <alignment horizontal="center"/>
      <protection/>
    </xf>
    <xf numFmtId="164" fontId="14" fillId="0" borderId="81" xfId="0" applyNumberFormat="1" applyFont="1" applyBorder="1" applyAlignment="1" applyProtection="1">
      <alignment horizontal="center"/>
      <protection/>
    </xf>
    <xf numFmtId="164" fontId="14" fillId="0" borderId="87" xfId="0" applyNumberFormat="1" applyFont="1" applyBorder="1" applyAlignment="1" applyProtection="1">
      <alignment horizontal="center"/>
      <protection/>
    </xf>
    <xf numFmtId="164" fontId="14" fillId="0" borderId="12" xfId="0" applyNumberFormat="1" applyFont="1" applyBorder="1" applyAlignment="1" applyProtection="1">
      <alignment horizontal="center"/>
      <protection/>
    </xf>
    <xf numFmtId="164" fontId="14" fillId="0" borderId="88" xfId="0" applyNumberFormat="1" applyFont="1" applyBorder="1" applyAlignment="1" applyProtection="1">
      <alignment horizontal="center"/>
      <protection/>
    </xf>
    <xf numFmtId="0" fontId="2" fillId="0" borderId="49" xfId="0" applyFont="1" applyBorder="1" applyAlignment="1">
      <alignment horizontal="center" vertical="center"/>
    </xf>
    <xf numFmtId="164" fontId="14" fillId="0" borderId="23" xfId="0" applyNumberFormat="1" applyFont="1" applyFill="1" applyBorder="1" applyAlignment="1" applyProtection="1">
      <alignment horizontal="center" vertical="center"/>
      <protection/>
    </xf>
    <xf numFmtId="164" fontId="14" fillId="0" borderId="53" xfId="0" applyNumberFormat="1" applyFont="1" applyFill="1" applyBorder="1" applyAlignment="1" applyProtection="1">
      <alignment horizontal="center" vertical="center"/>
      <protection/>
    </xf>
    <xf numFmtId="164" fontId="14" fillId="0" borderId="43" xfId="0" applyNumberFormat="1" applyFont="1" applyBorder="1" applyAlignment="1">
      <alignment horizontal="center"/>
    </xf>
    <xf numFmtId="164" fontId="14" fillId="0" borderId="25" xfId="0" applyNumberFormat="1" applyFont="1" applyBorder="1" applyAlignment="1">
      <alignment horizontal="center"/>
    </xf>
    <xf numFmtId="164" fontId="14" fillId="0" borderId="55" xfId="0" applyNumberFormat="1" applyFont="1" applyBorder="1" applyAlignment="1">
      <alignment horizontal="center"/>
    </xf>
    <xf numFmtId="164" fontId="14" fillId="0" borderId="23" xfId="0" applyNumberFormat="1" applyFont="1" applyBorder="1" applyAlignment="1" applyProtection="1">
      <alignment horizontal="center"/>
      <protection locked="0"/>
    </xf>
    <xf numFmtId="164" fontId="14" fillId="0" borderId="53" xfId="0" applyNumberFormat="1" applyFont="1" applyBorder="1" applyAlignment="1" applyProtection="1">
      <alignment horizontal="center"/>
      <protection locked="0"/>
    </xf>
    <xf numFmtId="164" fontId="14" fillId="0" borderId="24" xfId="0" applyNumberFormat="1" applyFont="1" applyBorder="1" applyAlignment="1" applyProtection="1">
      <alignment horizontal="center"/>
      <protection locked="0"/>
    </xf>
    <xf numFmtId="164" fontId="14" fillId="0" borderId="54" xfId="0" applyNumberFormat="1" applyFont="1" applyBorder="1" applyAlignment="1" applyProtection="1">
      <alignment horizontal="center"/>
      <protection locked="0"/>
    </xf>
    <xf numFmtId="164" fontId="14" fillId="0" borderId="25" xfId="0" applyNumberFormat="1" applyFont="1" applyBorder="1" applyAlignment="1" applyProtection="1">
      <alignment horizontal="center"/>
      <protection locked="0"/>
    </xf>
    <xf numFmtId="164" fontId="14" fillId="0" borderId="55" xfId="0" applyNumberFormat="1" applyFont="1" applyBorder="1" applyAlignment="1" applyProtection="1">
      <alignment horizontal="center"/>
      <protection locked="0"/>
    </xf>
    <xf numFmtId="164" fontId="14" fillId="0" borderId="26" xfId="0" applyNumberFormat="1" applyFont="1" applyBorder="1" applyAlignment="1">
      <alignment horizontal="center"/>
    </xf>
    <xf numFmtId="164" fontId="14" fillId="0" borderId="26" xfId="0" applyNumberFormat="1" applyFont="1" applyBorder="1" applyAlignment="1" applyProtection="1">
      <alignment horizontal="center"/>
      <protection locked="0"/>
    </xf>
    <xf numFmtId="164" fontId="14" fillId="0" borderId="42" xfId="0" applyNumberFormat="1" applyFont="1" applyFill="1" applyBorder="1" applyAlignment="1" applyProtection="1">
      <alignment horizontal="center" vertical="center"/>
      <protection locked="0"/>
    </xf>
    <xf numFmtId="164" fontId="14" fillId="0" borderId="53" xfId="0" applyNumberFormat="1" applyFont="1" applyFill="1" applyBorder="1" applyAlignment="1" applyProtection="1">
      <alignment horizontal="center" vertical="center"/>
      <protection locked="0"/>
    </xf>
    <xf numFmtId="164" fontId="14" fillId="0" borderId="104" xfId="0" applyNumberFormat="1" applyFont="1" applyFill="1" applyBorder="1" applyAlignment="1" applyProtection="1">
      <alignment horizontal="center" vertical="center"/>
      <protection locked="0"/>
    </xf>
    <xf numFmtId="164" fontId="14" fillId="0" borderId="102" xfId="0" applyNumberFormat="1" applyFont="1" applyFill="1" applyBorder="1" applyAlignment="1" applyProtection="1">
      <alignment horizontal="center" vertical="center"/>
      <protection locked="0"/>
    </xf>
    <xf numFmtId="164" fontId="14" fillId="0" borderId="42" xfId="0" applyNumberFormat="1" applyFont="1" applyBorder="1" applyAlignment="1" applyProtection="1">
      <alignment horizontal="center"/>
      <protection locked="0"/>
    </xf>
    <xf numFmtId="164" fontId="14" fillId="0" borderId="104" xfId="0" applyNumberFormat="1" applyFont="1" applyFill="1" applyBorder="1" applyAlignment="1" applyProtection="1">
      <alignment horizontal="center" vertical="center"/>
      <protection/>
    </xf>
    <xf numFmtId="164" fontId="14" fillId="0" borderId="102" xfId="0" applyNumberFormat="1" applyFont="1" applyFill="1" applyBorder="1" applyAlignment="1" applyProtection="1">
      <alignment horizontal="center" vertical="center"/>
      <protection/>
    </xf>
    <xf numFmtId="164" fontId="14" fillId="0" borderId="24" xfId="0" applyNumberFormat="1" applyFont="1" applyBorder="1" applyAlignment="1">
      <alignment horizontal="center"/>
    </xf>
    <xf numFmtId="164" fontId="14" fillId="0" borderId="54" xfId="0" applyNumberFormat="1" applyFont="1" applyBorder="1" applyAlignment="1">
      <alignment horizontal="center"/>
    </xf>
    <xf numFmtId="164" fontId="14" fillId="0" borderId="24" xfId="0" applyNumberFormat="1" applyFont="1" applyFill="1" applyBorder="1" applyAlignment="1" applyProtection="1">
      <alignment horizontal="center"/>
      <protection/>
    </xf>
    <xf numFmtId="164" fontId="14" fillId="0" borderId="54" xfId="0" applyNumberFormat="1" applyFont="1" applyFill="1" applyBorder="1" applyAlignment="1" applyProtection="1">
      <alignment horizontal="center"/>
      <protection/>
    </xf>
    <xf numFmtId="164" fontId="14" fillId="0" borderId="42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41" xfId="0" applyFont="1" applyBorder="1" applyAlignment="1" applyProtection="1">
      <alignment horizontal="center"/>
      <protection/>
    </xf>
    <xf numFmtId="0" fontId="15" fillId="0" borderId="85" xfId="0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4" fillId="0" borderId="105" xfId="0" applyNumberFormat="1" applyFont="1" applyFill="1" applyBorder="1" applyAlignment="1" applyProtection="1">
      <alignment horizontal="center" vertical="center"/>
      <protection locked="0"/>
    </xf>
    <xf numFmtId="0" fontId="13" fillId="0" borderId="52" xfId="0" applyFont="1" applyBorder="1" applyAlignment="1">
      <alignment horizontal="center"/>
    </xf>
    <xf numFmtId="0" fontId="15" fillId="0" borderId="83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53" xfId="0" applyNumberFormat="1" applyFont="1" applyBorder="1" applyAlignment="1">
      <alignment horizontal="center"/>
    </xf>
    <xf numFmtId="164" fontId="16" fillId="0" borderId="43" xfId="0" applyNumberFormat="1" applyFont="1" applyBorder="1" applyAlignment="1">
      <alignment horizontal="center"/>
    </xf>
    <xf numFmtId="164" fontId="16" fillId="0" borderId="54" xfId="0" applyNumberFormat="1" applyFont="1" applyBorder="1" applyAlignment="1">
      <alignment horizontal="center"/>
    </xf>
    <xf numFmtId="164" fontId="14" fillId="0" borderId="43" xfId="0" applyNumberFormat="1" applyFont="1" applyBorder="1" applyAlignment="1" applyProtection="1">
      <alignment horizontal="center"/>
      <protection locked="0"/>
    </xf>
    <xf numFmtId="164" fontId="16" fillId="0" borderId="24" xfId="0" applyNumberFormat="1" applyFont="1" applyBorder="1" applyAlignment="1">
      <alignment horizontal="center"/>
    </xf>
    <xf numFmtId="164" fontId="14" fillId="0" borderId="81" xfId="0" applyNumberFormat="1" applyFont="1" applyBorder="1" applyAlignment="1" applyProtection="1">
      <alignment horizontal="center"/>
      <protection locked="0"/>
    </xf>
    <xf numFmtId="164" fontId="14" fillId="0" borderId="88" xfId="0" applyNumberFormat="1" applyFont="1" applyBorder="1" applyAlignment="1" applyProtection="1">
      <alignment horizontal="center"/>
      <protection locked="0"/>
    </xf>
    <xf numFmtId="164" fontId="14" fillId="0" borderId="106" xfId="0" applyNumberFormat="1" applyFont="1" applyBorder="1" applyAlignment="1" applyProtection="1">
      <alignment horizontal="center"/>
      <protection locked="0"/>
    </xf>
    <xf numFmtId="164" fontId="14" fillId="0" borderId="107" xfId="0" applyNumberFormat="1" applyFont="1" applyBorder="1" applyAlignment="1" applyProtection="1">
      <alignment horizontal="center"/>
      <protection locked="0"/>
    </xf>
    <xf numFmtId="164" fontId="14" fillId="0" borderId="108" xfId="0" applyNumberFormat="1" applyFont="1" applyBorder="1" applyAlignment="1" applyProtection="1">
      <alignment horizontal="center"/>
      <protection locked="0"/>
    </xf>
    <xf numFmtId="164" fontId="14" fillId="0" borderId="109" xfId="0" applyNumberFormat="1" applyFont="1" applyBorder="1" applyAlignment="1" applyProtection="1">
      <alignment horizontal="center"/>
      <protection locked="0"/>
    </xf>
    <xf numFmtId="164" fontId="14" fillId="0" borderId="12" xfId="0" applyNumberFormat="1" applyFont="1" applyBorder="1" applyAlignment="1" applyProtection="1">
      <alignment horizontal="center"/>
      <protection locked="0"/>
    </xf>
    <xf numFmtId="164" fontId="14" fillId="0" borderId="13" xfId="0" applyNumberFormat="1" applyFont="1" applyBorder="1" applyAlignment="1" applyProtection="1">
      <alignment horizontal="center"/>
      <protection locked="0"/>
    </xf>
    <xf numFmtId="164" fontId="14" fillId="0" borderId="103" xfId="0" applyNumberFormat="1" applyFont="1" applyBorder="1" applyAlignment="1" applyProtection="1">
      <alignment horizontal="center"/>
      <protection locked="0"/>
    </xf>
    <xf numFmtId="164" fontId="14" fillId="0" borderId="57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164" fontId="12" fillId="0" borderId="104" xfId="0" applyNumberFormat="1" applyFont="1" applyFill="1" applyBorder="1" applyAlignment="1" applyProtection="1">
      <alignment horizontal="center" vertical="center"/>
      <protection locked="0"/>
    </xf>
    <xf numFmtId="164" fontId="13" fillId="0" borderId="102" xfId="0" applyNumberFormat="1" applyFont="1" applyBorder="1" applyAlignment="1" applyProtection="1">
      <alignment/>
      <protection locked="0"/>
    </xf>
    <xf numFmtId="164" fontId="12" fillId="0" borderId="23" xfId="0" applyNumberFormat="1" applyFont="1" applyBorder="1" applyAlignment="1">
      <alignment horizontal="center"/>
    </xf>
    <xf numFmtId="164" fontId="12" fillId="0" borderId="53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164" fontId="12" fillId="0" borderId="55" xfId="0" applyNumberFormat="1" applyFont="1" applyBorder="1" applyAlignment="1">
      <alignment horizontal="center"/>
    </xf>
    <xf numFmtId="164" fontId="12" fillId="0" borderId="23" xfId="0" applyNumberFormat="1" applyFont="1" applyBorder="1" applyAlignment="1" applyProtection="1">
      <alignment horizontal="center"/>
      <protection locked="0"/>
    </xf>
    <xf numFmtId="164" fontId="12" fillId="0" borderId="53" xfId="0" applyNumberFormat="1" applyFont="1" applyBorder="1" applyAlignment="1" applyProtection="1">
      <alignment horizontal="center"/>
      <protection locked="0"/>
    </xf>
    <xf numFmtId="164" fontId="12" fillId="0" borderId="24" xfId="0" applyNumberFormat="1" applyFont="1" applyBorder="1" applyAlignment="1" applyProtection="1">
      <alignment horizontal="center"/>
      <protection locked="0"/>
    </xf>
    <xf numFmtId="164" fontId="12" fillId="0" borderId="54" xfId="0" applyNumberFormat="1" applyFont="1" applyBorder="1" applyAlignment="1" applyProtection="1">
      <alignment horizontal="center"/>
      <protection locked="0"/>
    </xf>
    <xf numFmtId="164" fontId="12" fillId="0" borderId="110" xfId="0" applyNumberFormat="1" applyFont="1" applyBorder="1" applyAlignment="1" applyProtection="1">
      <alignment horizontal="center"/>
      <protection locked="0"/>
    </xf>
    <xf numFmtId="164" fontId="12" fillId="0" borderId="106" xfId="0" applyNumberFormat="1" applyFont="1" applyBorder="1" applyAlignment="1" applyProtection="1">
      <alignment horizontal="center"/>
      <protection locked="0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/>
    </xf>
    <xf numFmtId="0" fontId="12" fillId="0" borderId="99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0" borderId="87" xfId="0" applyFont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104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8" xfId="0" applyFont="1" applyBorder="1" applyAlignment="1">
      <alignment horizontal="center"/>
    </xf>
    <xf numFmtId="0" fontId="12" fillId="0" borderId="109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2" fillId="0" borderId="8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3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14" fillId="0" borderId="103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64" fontId="14" fillId="0" borderId="88" xfId="0" applyNumberFormat="1" applyFont="1" applyBorder="1" applyAlignment="1">
      <alignment horizontal="center"/>
    </xf>
    <xf numFmtId="164" fontId="14" fillId="0" borderId="11" xfId="0" applyNumberFormat="1" applyFont="1" applyBorder="1" applyAlignment="1" applyProtection="1">
      <alignment horizontal="center"/>
      <protection locked="0"/>
    </xf>
    <xf numFmtId="164" fontId="14" fillId="0" borderId="89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 vertical="center"/>
    </xf>
    <xf numFmtId="164" fontId="14" fillId="0" borderId="92" xfId="0" applyNumberFormat="1" applyFont="1" applyFill="1" applyBorder="1" applyAlignment="1" applyProtection="1">
      <alignment horizontal="center" vertical="center"/>
      <protection locked="0"/>
    </xf>
    <xf numFmtId="164" fontId="15" fillId="0" borderId="96" xfId="0" applyNumberFormat="1" applyFon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5" fillId="0" borderId="29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14" fillId="0" borderId="99" xfId="0" applyNumberFormat="1" applyFont="1" applyBorder="1" applyAlignment="1" applyProtection="1">
      <alignment horizontal="center"/>
      <protection locked="0"/>
    </xf>
    <xf numFmtId="164" fontId="14" fillId="0" borderId="87" xfId="0" applyNumberFormat="1" applyFont="1" applyBorder="1" applyAlignment="1" applyProtection="1">
      <alignment horizontal="center"/>
      <protection locked="0"/>
    </xf>
    <xf numFmtId="0" fontId="9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14" fillId="0" borderId="82" xfId="0" applyNumberFormat="1" applyFont="1" applyBorder="1" applyAlignment="1">
      <alignment horizontal="center"/>
    </xf>
    <xf numFmtId="164" fontId="14" fillId="0" borderId="83" xfId="0" applyNumberFormat="1" applyFont="1" applyBorder="1" applyAlignment="1" applyProtection="1">
      <alignment horizontal="center"/>
      <protection locked="0"/>
    </xf>
    <xf numFmtId="164" fontId="14" fillId="0" borderId="99" xfId="0" applyNumberFormat="1" applyFont="1" applyFill="1" applyBorder="1" applyAlignment="1" applyProtection="1">
      <alignment horizontal="center" vertical="center"/>
      <protection locked="0"/>
    </xf>
    <xf numFmtId="164" fontId="14" fillId="0" borderId="57" xfId="0" applyNumberFormat="1" applyFont="1" applyFill="1" applyBorder="1" applyAlignment="1" applyProtection="1">
      <alignment horizontal="center" vertical="center"/>
      <protection locked="0"/>
    </xf>
    <xf numFmtId="164" fontId="14" fillId="0" borderId="86" xfId="0" applyNumberFormat="1" applyFont="1" applyBorder="1" applyAlignment="1" applyProtection="1">
      <alignment horizontal="center"/>
      <protection locked="0"/>
    </xf>
    <xf numFmtId="164" fontId="14" fillId="0" borderId="82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CB52"/>
  <sheetViews>
    <sheetView tabSelected="1" zoomScale="75" zoomScaleNormal="75" zoomScalePageLayoutView="0" workbookViewId="0" topLeftCell="A2">
      <selection activeCell="B13" sqref="B13:H13"/>
    </sheetView>
  </sheetViews>
  <sheetFormatPr defaultColWidth="9.00390625" defaultRowHeight="12.75"/>
  <cols>
    <col min="1" max="1" width="87.875" style="14" customWidth="1"/>
    <col min="2" max="2" width="7.125" style="19" customWidth="1"/>
    <col min="3" max="3" width="17.875" style="19" customWidth="1"/>
    <col min="4" max="4" width="16.375" style="11" customWidth="1"/>
    <col min="5" max="5" width="18.25390625" style="11" customWidth="1"/>
    <col min="6" max="6" width="15.375" style="11" customWidth="1"/>
    <col min="7" max="7" width="16.25390625" style="11" customWidth="1"/>
    <col min="8" max="8" width="15.125" style="11" customWidth="1"/>
    <col min="9" max="9" width="16.25390625" style="11" customWidth="1"/>
    <col min="10" max="10" width="16.125" style="11" customWidth="1"/>
    <col min="11" max="16384" width="9.125" style="11" customWidth="1"/>
  </cols>
  <sheetData>
    <row r="1" ht="12" hidden="1">
      <c r="H1" s="46"/>
    </row>
    <row r="2" spans="2:10" ht="10.5" customHeight="1">
      <c r="B2" s="14"/>
      <c r="C2" s="14"/>
      <c r="D2" s="14"/>
      <c r="E2" s="14"/>
      <c r="F2" s="14"/>
      <c r="G2" s="14"/>
      <c r="H2" s="675" t="s">
        <v>85</v>
      </c>
      <c r="I2" s="675"/>
      <c r="J2" s="14"/>
    </row>
    <row r="3" spans="2:10" ht="11.25" customHeight="1">
      <c r="B3" s="14"/>
      <c r="C3" s="14"/>
      <c r="D3" s="14"/>
      <c r="E3" s="14"/>
      <c r="F3" s="14"/>
      <c r="G3" s="14"/>
      <c r="H3" s="676" t="s">
        <v>61</v>
      </c>
      <c r="I3" s="676"/>
      <c r="J3" s="14"/>
    </row>
    <row r="4" spans="1:9" ht="15.75" customHeight="1">
      <c r="A4" s="674" t="s">
        <v>60</v>
      </c>
      <c r="B4" s="674"/>
      <c r="C4" s="674"/>
      <c r="D4" s="674"/>
      <c r="E4" s="674"/>
      <c r="F4" s="674"/>
      <c r="G4" s="674"/>
      <c r="H4" s="676" t="s">
        <v>114</v>
      </c>
      <c r="I4" s="676"/>
    </row>
    <row r="5" spans="1:10" ht="18.75" customHeight="1" thickBot="1">
      <c r="A5" s="674" t="s">
        <v>76</v>
      </c>
      <c r="B5" s="674"/>
      <c r="C5" s="674"/>
      <c r="D5" s="674"/>
      <c r="E5" s="674"/>
      <c r="F5" s="674"/>
      <c r="G5" s="674"/>
      <c r="J5" s="13" t="s">
        <v>37</v>
      </c>
    </row>
    <row r="6" spans="1:10" ht="13.5" customHeight="1" thickBot="1">
      <c r="A6" s="674"/>
      <c r="B6" s="674"/>
      <c r="C6" s="674"/>
      <c r="D6" s="674"/>
      <c r="E6" s="674"/>
      <c r="F6" s="674"/>
      <c r="G6" s="674"/>
      <c r="H6" s="23" t="s">
        <v>82</v>
      </c>
      <c r="I6" s="1" t="s">
        <v>35</v>
      </c>
      <c r="J6" s="41" t="s">
        <v>41</v>
      </c>
    </row>
    <row r="7" spans="1:11" ht="16.5" customHeight="1">
      <c r="A7" s="675" t="s">
        <v>242</v>
      </c>
      <c r="B7" s="675"/>
      <c r="C7" s="675"/>
      <c r="D7" s="675"/>
      <c r="E7" s="675"/>
      <c r="F7" s="675"/>
      <c r="G7" s="675"/>
      <c r="H7" s="12"/>
      <c r="I7" s="38" t="s">
        <v>44</v>
      </c>
      <c r="J7" s="41"/>
      <c r="K7" s="15"/>
    </row>
    <row r="8" spans="1:11" ht="16.5" customHeight="1">
      <c r="A8" s="348"/>
      <c r="B8" s="348"/>
      <c r="C8" s="348"/>
      <c r="D8" s="348"/>
      <c r="E8" s="348"/>
      <c r="F8" s="348"/>
      <c r="G8" s="348"/>
      <c r="H8" s="12"/>
      <c r="I8" s="443" t="s">
        <v>134</v>
      </c>
      <c r="J8" s="439"/>
      <c r="K8" s="15"/>
    </row>
    <row r="9" spans="1:11" s="17" customFormat="1" ht="6" customHeight="1">
      <c r="A9" s="677" t="s">
        <v>240</v>
      </c>
      <c r="B9" s="677"/>
      <c r="C9" s="677"/>
      <c r="D9" s="677"/>
      <c r="E9" s="677"/>
      <c r="F9" s="677"/>
      <c r="G9" s="677"/>
      <c r="H9" s="677"/>
      <c r="I9" s="347"/>
      <c r="J9" s="42"/>
      <c r="K9" s="16"/>
    </row>
    <row r="10" spans="1:11" s="17" customFormat="1" ht="16.5" customHeight="1">
      <c r="A10" s="677"/>
      <c r="B10" s="677"/>
      <c r="C10" s="677"/>
      <c r="D10" s="677"/>
      <c r="E10" s="677"/>
      <c r="F10" s="677"/>
      <c r="G10" s="677"/>
      <c r="H10" s="677"/>
      <c r="I10" s="444" t="s">
        <v>135</v>
      </c>
      <c r="J10" s="43"/>
      <c r="K10" s="16"/>
    </row>
    <row r="11" spans="1:11" s="17" customFormat="1" ht="16.5" customHeight="1">
      <c r="A11" s="10" t="s">
        <v>130</v>
      </c>
      <c r="B11" s="441"/>
      <c r="C11" s="441" t="s">
        <v>236</v>
      </c>
      <c r="D11" s="441"/>
      <c r="E11" s="441"/>
      <c r="F11" s="441"/>
      <c r="G11" s="441"/>
      <c r="H11" s="441"/>
      <c r="I11" s="440"/>
      <c r="J11" s="43"/>
      <c r="K11" s="16"/>
    </row>
    <row r="12" spans="1:11" s="17" customFormat="1" ht="16.5" customHeight="1">
      <c r="A12" s="39" t="s">
        <v>131</v>
      </c>
      <c r="B12" s="442"/>
      <c r="C12" s="442"/>
      <c r="D12" s="442"/>
      <c r="E12" s="442"/>
      <c r="F12" s="442"/>
      <c r="G12" s="442"/>
      <c r="H12" s="442"/>
      <c r="I12" s="440"/>
      <c r="J12" s="43"/>
      <c r="K12" s="16"/>
    </row>
    <row r="13" spans="1:11" s="17" customFormat="1" ht="16.5" customHeight="1">
      <c r="A13" s="39"/>
      <c r="B13" s="673" t="s">
        <v>133</v>
      </c>
      <c r="C13" s="673"/>
      <c r="D13" s="673"/>
      <c r="E13" s="673"/>
      <c r="F13" s="673"/>
      <c r="G13" s="673"/>
      <c r="H13" s="673"/>
      <c r="I13" s="440"/>
      <c r="J13" s="43"/>
      <c r="K13" s="16"/>
    </row>
    <row r="14" spans="1:11" s="17" customFormat="1" ht="14.25" customHeight="1">
      <c r="A14" s="10" t="s">
        <v>77</v>
      </c>
      <c r="B14" s="40"/>
      <c r="C14" s="40"/>
      <c r="D14" s="10"/>
      <c r="E14" s="3"/>
      <c r="F14" s="10"/>
      <c r="G14" s="10"/>
      <c r="H14" s="10"/>
      <c r="I14" s="39"/>
      <c r="J14" s="44"/>
      <c r="K14" s="16"/>
    </row>
    <row r="15" spans="1:11" s="17" customFormat="1" ht="12" customHeight="1">
      <c r="A15" s="39" t="s">
        <v>34</v>
      </c>
      <c r="B15" s="40"/>
      <c r="C15" s="40"/>
      <c r="D15" s="10"/>
      <c r="E15" s="10"/>
      <c r="F15" s="10"/>
      <c r="G15" s="10"/>
      <c r="H15" s="10"/>
      <c r="I15" s="10" t="s">
        <v>36</v>
      </c>
      <c r="J15" s="44" t="s">
        <v>0</v>
      </c>
      <c r="K15" s="16"/>
    </row>
    <row r="16" spans="1:11" s="17" customFormat="1" ht="12" customHeight="1">
      <c r="A16" s="39" t="s">
        <v>132</v>
      </c>
      <c r="B16" s="40"/>
      <c r="C16" s="40"/>
      <c r="D16" s="10"/>
      <c r="E16" s="10"/>
      <c r="F16" s="10"/>
      <c r="G16" s="10"/>
      <c r="H16" s="10"/>
      <c r="I16" s="10" t="s">
        <v>36</v>
      </c>
      <c r="J16" s="44" t="s">
        <v>1</v>
      </c>
      <c r="K16" s="16"/>
    </row>
    <row r="17" spans="1:11" s="17" customFormat="1" ht="14.25" customHeight="1" thickBot="1">
      <c r="A17" s="39" t="s">
        <v>75</v>
      </c>
      <c r="B17" s="40"/>
      <c r="C17" s="40"/>
      <c r="D17" s="10"/>
      <c r="E17" s="10"/>
      <c r="F17" s="10"/>
      <c r="G17" s="10"/>
      <c r="H17" s="10"/>
      <c r="I17" s="10" t="s">
        <v>36</v>
      </c>
      <c r="J17" s="45" t="s">
        <v>33</v>
      </c>
      <c r="K17" s="16"/>
    </row>
    <row r="18" spans="1:10" ht="15" customHeight="1" hidden="1" thickBot="1">
      <c r="A18" s="663"/>
      <c r="B18" s="663"/>
      <c r="C18" s="663"/>
      <c r="D18" s="663"/>
      <c r="E18" s="663"/>
      <c r="F18" s="663"/>
      <c r="G18" s="663"/>
      <c r="H18" s="663"/>
      <c r="I18" s="663"/>
      <c r="J18" s="663"/>
    </row>
    <row r="19" spans="1:10" ht="17.25" customHeight="1" thickBot="1">
      <c r="A19" s="663" t="s">
        <v>129</v>
      </c>
      <c r="B19" s="663"/>
      <c r="C19" s="663"/>
      <c r="D19" s="663"/>
      <c r="E19" s="663"/>
      <c r="F19" s="663"/>
      <c r="G19" s="663"/>
      <c r="H19" s="663"/>
      <c r="I19" s="663"/>
      <c r="J19" s="663"/>
    </row>
    <row r="20" spans="1:10" s="17" customFormat="1" ht="24" customHeight="1" thickBot="1">
      <c r="A20" s="664" t="s">
        <v>4</v>
      </c>
      <c r="B20" s="665" t="s">
        <v>2</v>
      </c>
      <c r="C20" s="666" t="s">
        <v>195</v>
      </c>
      <c r="D20" s="666"/>
      <c r="E20" s="667" t="s">
        <v>39</v>
      </c>
      <c r="F20" s="668"/>
      <c r="G20" s="668"/>
      <c r="H20" s="668"/>
      <c r="I20" s="668"/>
      <c r="J20" s="669"/>
    </row>
    <row r="21" spans="1:10" ht="93.75" customHeight="1" thickBot="1">
      <c r="A21" s="664"/>
      <c r="B21" s="665"/>
      <c r="C21" s="666"/>
      <c r="D21" s="666"/>
      <c r="E21" s="670" t="s">
        <v>86</v>
      </c>
      <c r="F21" s="671"/>
      <c r="G21" s="666" t="s">
        <v>196</v>
      </c>
      <c r="H21" s="672"/>
      <c r="I21" s="666" t="s">
        <v>197</v>
      </c>
      <c r="J21" s="666"/>
    </row>
    <row r="22" spans="1:10" ht="45.75" customHeight="1" thickBot="1">
      <c r="A22" s="664"/>
      <c r="B22" s="665"/>
      <c r="C22" s="72" t="s">
        <v>3</v>
      </c>
      <c r="D22" s="74" t="s">
        <v>115</v>
      </c>
      <c r="E22" s="72" t="s">
        <v>3</v>
      </c>
      <c r="F22" s="74" t="s">
        <v>115</v>
      </c>
      <c r="G22" s="72" t="s">
        <v>3</v>
      </c>
      <c r="H22" s="575" t="s">
        <v>115</v>
      </c>
      <c r="I22" s="72" t="s">
        <v>3</v>
      </c>
      <c r="J22" s="74" t="s">
        <v>115</v>
      </c>
    </row>
    <row r="23" spans="1:10" ht="13.5" customHeight="1" thickBot="1">
      <c r="A23" s="90">
        <v>1</v>
      </c>
      <c r="B23" s="78" t="s">
        <v>5</v>
      </c>
      <c r="C23" s="608" t="s">
        <v>6</v>
      </c>
      <c r="D23" s="609">
        <v>4</v>
      </c>
      <c r="E23" s="610">
        <v>5</v>
      </c>
      <c r="F23" s="609">
        <v>6</v>
      </c>
      <c r="G23" s="53">
        <v>7</v>
      </c>
      <c r="H23" s="602">
        <v>8</v>
      </c>
      <c r="I23" s="90">
        <v>9</v>
      </c>
      <c r="J23" s="54">
        <v>10</v>
      </c>
    </row>
    <row r="24" spans="1:10" s="47" customFormat="1" ht="33" customHeight="1" thickBot="1">
      <c r="A24" s="79" t="s">
        <v>116</v>
      </c>
      <c r="B24" s="80" t="s">
        <v>11</v>
      </c>
      <c r="C24" s="337" t="s">
        <v>7</v>
      </c>
      <c r="D24" s="275">
        <f>F24+'0106-25_0113_0203_0412_0505расх'!N7+'0106-25_0113_0203_0412_0505расх'!P7+'0605_0709_0804_0909_1006 расход'!F7+'0605_0709_0804_0909_1006 расход'!H7+'0605_0709_0804_0909_1006 расход'!J7+'0605_0709_0804_0909_1006 расход'!L7+'0605_0709_0804_0909_1006 расход'!D7+'1105_1204расходы'!D7+'1105_1204расходы'!F7+'0106-25_0113_0203_0412_0505расх'!L7</f>
        <v>618</v>
      </c>
      <c r="E24" s="337" t="s">
        <v>7</v>
      </c>
      <c r="F24" s="275">
        <f>H24+J24+'0103-04_11_12;0104 расходы'!J7+'0104-04,08_0106 расходы'!H7+'0106-25_0113_0203_0412_0505расх'!J7</f>
        <v>618</v>
      </c>
      <c r="G24" s="329" t="s">
        <v>7</v>
      </c>
      <c r="H24" s="256">
        <f>H26+H27</f>
        <v>618</v>
      </c>
      <c r="I24" s="337" t="s">
        <v>7</v>
      </c>
      <c r="J24" s="275">
        <f>'0103-04_11_12;0104 расходы'!D7+'0103-04_11_12;0104 расходы'!F7+'0103-04_11_12;0104 расходы'!H7</f>
        <v>0</v>
      </c>
    </row>
    <row r="25" spans="1:10" ht="12.75" customHeight="1">
      <c r="A25" s="91" t="s">
        <v>29</v>
      </c>
      <c r="B25" s="81"/>
      <c r="C25" s="555"/>
      <c r="D25" s="270"/>
      <c r="E25" s="555"/>
      <c r="F25" s="270"/>
      <c r="G25" s="333"/>
      <c r="H25" s="249"/>
      <c r="I25" s="555"/>
      <c r="J25" s="270"/>
    </row>
    <row r="26" spans="1:10" ht="18" customHeight="1">
      <c r="A26" s="92" t="s">
        <v>62</v>
      </c>
      <c r="B26" s="82" t="s">
        <v>24</v>
      </c>
      <c r="C26" s="342" t="s">
        <v>7</v>
      </c>
      <c r="D26" s="270">
        <f>F26+'0106-25_0113_0203_0412_0505расх'!N9+'0106-25_0113_0203_0412_0505расх'!P9+'0605_0709_0804_0909_1006 расход'!F9+'0605_0709_0804_0909_1006 расход'!H9+'0605_0709_0804_0909_1006 расход'!J9+'0605_0709_0804_0909_1006 расход'!L9+'0605_0709_0804_0909_1006 расход'!D9+'1105_1204расходы'!D9+'1105_1204расходы'!F9+'0106-25_0113_0203_0412_0505расх'!L9</f>
        <v>618</v>
      </c>
      <c r="E26" s="342" t="s">
        <v>7</v>
      </c>
      <c r="F26" s="270">
        <f>H26+J26+'0103-04_11_12;0104 расходы'!J9+'0104-04,08_0106 расходы'!H9+'0106-25_0113_0203_0412_0505расх'!J9</f>
        <v>618</v>
      </c>
      <c r="G26" s="334" t="s">
        <v>7</v>
      </c>
      <c r="H26" s="249">
        <v>618</v>
      </c>
      <c r="I26" s="342" t="s">
        <v>7</v>
      </c>
      <c r="J26" s="270">
        <f>'0103-04_11_12;0104 расходы'!D9+'0103-04_11_12;0104 расходы'!F9+'0103-04_11_12;0104 расходы'!H9</f>
        <v>0</v>
      </c>
    </row>
    <row r="27" spans="1:10" ht="27" customHeight="1" thickBot="1">
      <c r="A27" s="93" t="s">
        <v>117</v>
      </c>
      <c r="B27" s="83" t="s">
        <v>25</v>
      </c>
      <c r="C27" s="556" t="s">
        <v>7</v>
      </c>
      <c r="D27" s="274">
        <f>F27+'0106-25_0113_0203_0412_0505расх'!N10+'0106-25_0113_0203_0412_0505расх'!P10+'0605_0709_0804_0909_1006 расход'!F10+'0605_0709_0804_0909_1006 расход'!H10+'0605_0709_0804_0909_1006 расход'!J10+'0605_0709_0804_0909_1006 расход'!L10+'0605_0709_0804_0909_1006 расход'!D10+'1105_1204расходы'!D10+'1105_1204расходы'!F10+'0106-25_0113_0203_0412_0505расх'!L10</f>
        <v>0</v>
      </c>
      <c r="E27" s="556" t="s">
        <v>7</v>
      </c>
      <c r="F27" s="274">
        <f>H27+J27+'0103-04_11_12;0104 расходы'!J10+'0104-04,08_0106 расходы'!H10+'0106-25_0113_0203_0412_0505расх'!J10</f>
        <v>0</v>
      </c>
      <c r="G27" s="336" t="s">
        <v>7</v>
      </c>
      <c r="H27" s="255"/>
      <c r="I27" s="556" t="s">
        <v>7</v>
      </c>
      <c r="J27" s="274">
        <f>'0103-04_11_12;0104 расходы'!D10+'0103-04_11_12;0104 расходы'!F10+'0103-04_11_12;0104 расходы'!H10</f>
        <v>0</v>
      </c>
    </row>
    <row r="28" spans="1:10" s="47" customFormat="1" ht="33.75" customHeight="1" thickBot="1">
      <c r="A28" s="79" t="s">
        <v>118</v>
      </c>
      <c r="B28" s="80" t="s">
        <v>12</v>
      </c>
      <c r="C28" s="337" t="s">
        <v>7</v>
      </c>
      <c r="D28" s="264">
        <f>F28+'0106-25_0113_0203_0412_0505расх'!N11+'0106-25_0113_0203_0412_0505расх'!P11+'0605_0709_0804_0909_1006 расход'!F11+'0605_0709_0804_0909_1006 расход'!H11+'0605_0709_0804_0909_1006 расход'!J11+'0605_0709_0804_0909_1006 расход'!L11+'0605_0709_0804_0909_1006 расход'!D11+'1105_1204расходы'!D11+'1105_1204расходы'!F11+'0106-25_0113_0203_0412_0505расх'!L11</f>
        <v>4131</v>
      </c>
      <c r="E28" s="337" t="s">
        <v>7</v>
      </c>
      <c r="F28" s="264">
        <f>H28+J28+'0103-04_11_12;0104 расходы'!J11+'0104-04,08_0106 расходы'!H11+'0106-25_0113_0203_0412_0505расх'!J11</f>
        <v>4131</v>
      </c>
      <c r="G28" s="329" t="s">
        <v>7</v>
      </c>
      <c r="H28" s="237">
        <f>H30+H31+H33</f>
        <v>0</v>
      </c>
      <c r="I28" s="337" t="s">
        <v>7</v>
      </c>
      <c r="J28" s="264">
        <f>'0103-04_11_12;0104 расходы'!D11+'0103-04_11_12;0104 расходы'!F11+'0103-04_11_12;0104 расходы'!H11</f>
        <v>176</v>
      </c>
    </row>
    <row r="29" spans="1:10" ht="13.5" customHeight="1">
      <c r="A29" s="91" t="s">
        <v>43</v>
      </c>
      <c r="B29" s="84"/>
      <c r="C29" s="555"/>
      <c r="D29" s="520"/>
      <c r="E29" s="555"/>
      <c r="F29" s="520"/>
      <c r="G29" s="333"/>
      <c r="H29" s="603"/>
      <c r="I29" s="555"/>
      <c r="J29" s="520"/>
    </row>
    <row r="30" spans="1:10" ht="14.25" customHeight="1">
      <c r="A30" s="92" t="s">
        <v>67</v>
      </c>
      <c r="B30" s="82" t="s">
        <v>15</v>
      </c>
      <c r="C30" s="342" t="s">
        <v>7</v>
      </c>
      <c r="D30" s="558">
        <f>F30+'0106-25_0113_0203_0412_0505расх'!N13+'0106-25_0113_0203_0412_0505расх'!P13+'0605_0709_0804_0909_1006 расход'!F13+'0605_0709_0804_0909_1006 расход'!H13+'0605_0709_0804_0909_1006 расход'!J13+'0605_0709_0804_0909_1006 расход'!L13+'0605_0709_0804_0909_1006 расход'!D13+'1105_1204расходы'!D13+'1105_1204расходы'!F13+'0106-25_0113_0203_0412_0505расх'!L13</f>
        <v>4131</v>
      </c>
      <c r="E30" s="342" t="s">
        <v>7</v>
      </c>
      <c r="F30" s="558">
        <f>H30+J30+'0103-04_11_12;0104 расходы'!J13+'0104-04,08_0106 расходы'!H13+'0106-25_0113_0203_0412_0505расх'!J13+D13</f>
        <v>4131</v>
      </c>
      <c r="G30" s="334" t="s">
        <v>7</v>
      </c>
      <c r="H30" s="563"/>
      <c r="I30" s="342" t="s">
        <v>7</v>
      </c>
      <c r="J30" s="558">
        <f>'0103-04_11_12;0104 расходы'!D13+'0103-04_11_12;0104 расходы'!F13+'0103-04_11_12;0104 расходы'!H13</f>
        <v>176</v>
      </c>
    </row>
    <row r="31" spans="1:10" ht="13.5" customHeight="1">
      <c r="A31" s="92" t="s">
        <v>26</v>
      </c>
      <c r="B31" s="85" t="s">
        <v>16</v>
      </c>
      <c r="C31" s="349" t="s">
        <v>7</v>
      </c>
      <c r="D31" s="559">
        <f>F31+'0106-25_0113_0203_0412_0505расх'!N14+'0106-25_0113_0203_0412_0505расх'!P14+'0605_0709_0804_0909_1006 расход'!F14+'0605_0709_0804_0909_1006 расход'!H14+'0605_0709_0804_0909_1006 расход'!J14+'0605_0709_0804_0909_1006 расход'!L14+'0605_0709_0804_0909_1006 расход'!D14+'1105_1204расходы'!D14+'1105_1204расходы'!F14+'0106-25_0113_0203_0412_0505расх'!L14</f>
        <v>0</v>
      </c>
      <c r="E31" s="349" t="s">
        <v>7</v>
      </c>
      <c r="F31" s="559">
        <f>H31+J31+'0103-04_11_12;0104 расходы'!J14+'0104-04,08_0106 расходы'!H14+'0106-25_0113_0203_0412_0505расх'!J14</f>
        <v>0</v>
      </c>
      <c r="G31" s="339" t="s">
        <v>7</v>
      </c>
      <c r="H31" s="604"/>
      <c r="I31" s="349" t="s">
        <v>7</v>
      </c>
      <c r="J31" s="559">
        <f>'0103-04_11_12;0104 расходы'!D14+'0103-04_11_12;0104 расходы'!F14+'0103-04_11_12;0104 расходы'!H14</f>
        <v>0</v>
      </c>
    </row>
    <row r="32" spans="1:10" ht="12.75" customHeight="1">
      <c r="A32" s="94" t="s">
        <v>119</v>
      </c>
      <c r="B32" s="86" t="s">
        <v>17</v>
      </c>
      <c r="C32" s="556" t="s">
        <v>7</v>
      </c>
      <c r="D32" s="560">
        <f>F32+'0106-25_0113_0203_0412_0505расх'!N15+'0106-25_0113_0203_0412_0505расх'!P15+'0605_0709_0804_0909_1006 расход'!F15+'0605_0709_0804_0909_1006 расход'!H15+'0605_0709_0804_0909_1006 расход'!J15+'0605_0709_0804_0909_1006 расход'!L15+'0605_0709_0804_0909_1006 расход'!D15+'1105_1204расходы'!D15+'1105_1204расходы'!F15+'0106-25_0113_0203_0412_0505расх'!L15</f>
        <v>0</v>
      </c>
      <c r="E32" s="556" t="s">
        <v>7</v>
      </c>
      <c r="F32" s="560">
        <f>H32+J32+'0103-04_11_12;0104 расходы'!J15+'0104-04,08_0106 расходы'!H15+'0106-25_0113_0203_0412_0505расх'!J15+'0106-25_0113_0203_0412_0505расх'!J1516</f>
        <v>0</v>
      </c>
      <c r="G32" s="336" t="s">
        <v>7</v>
      </c>
      <c r="H32" s="585"/>
      <c r="I32" s="556" t="s">
        <v>7</v>
      </c>
      <c r="J32" s="560">
        <f>'0103-04_11_12;0104 расходы'!D15+'0103-04_11_12;0104 расходы'!F15+'0103-04_11_12;0104 расходы'!H15</f>
        <v>0</v>
      </c>
    </row>
    <row r="33" spans="1:10" ht="25.5" customHeight="1" thickBot="1">
      <c r="A33" s="93" t="s">
        <v>117</v>
      </c>
      <c r="B33" s="83" t="s">
        <v>27</v>
      </c>
      <c r="C33" s="556" t="s">
        <v>7</v>
      </c>
      <c r="D33" s="557">
        <f>F33+'0106-25_0113_0203_0412_0505расх'!N16+'0106-25_0113_0203_0412_0505расх'!P16+'0605_0709_0804_0909_1006 расход'!F16+'0605_0709_0804_0909_1006 расход'!H16+'0605_0709_0804_0909_1006 расход'!J16+'0605_0709_0804_0909_1006 расход'!L16+'0605_0709_0804_0909_1006 расход'!D16+'1105_1204расходы'!D16+'1105_1204расходы'!F16+'0106-25_0113_0203_0412_0505расх'!L16</f>
        <v>0</v>
      </c>
      <c r="E33" s="556" t="s">
        <v>7</v>
      </c>
      <c r="F33" s="557">
        <f>H33+J33+'0103-04_11_12;0104 расходы'!J16+'0104-04,08_0106 расходы'!H16+'0106-25_0113_0203_0412_0505расх'!J16</f>
        <v>0</v>
      </c>
      <c r="G33" s="336" t="s">
        <v>7</v>
      </c>
      <c r="H33" s="605"/>
      <c r="I33" s="556" t="s">
        <v>7</v>
      </c>
      <c r="J33" s="557">
        <f>'0103-04_11_12;0104 расходы'!D16+'0103-04_11_12;0104 расходы'!F16+'0103-04_11_12;0104 расходы'!H16</f>
        <v>0</v>
      </c>
    </row>
    <row r="34" spans="1:10" s="47" customFormat="1" ht="33.75" customHeight="1" thickBot="1">
      <c r="A34" s="79" t="s">
        <v>120</v>
      </c>
      <c r="B34" s="80" t="s">
        <v>13</v>
      </c>
      <c r="C34" s="337" t="s">
        <v>7</v>
      </c>
      <c r="D34" s="264">
        <f>F34+'0106-25_0113_0203_0412_0505расх'!N17+'0106-25_0113_0203_0412_0505расх'!P17+'0605_0709_0804_0909_1006 расход'!F17+'0605_0709_0804_0909_1006 расход'!H17+'0605_0709_0804_0909_1006 расход'!J17+'0605_0709_0804_0909_1006 расход'!L17+'0605_0709_0804_0909_1006 расход'!D17+'1105_1204расходы'!D17+'1105_1204расходы'!F17+'0106-25_0113_0203_0412_0505расх'!L17</f>
        <v>2063</v>
      </c>
      <c r="E34" s="337" t="s">
        <v>7</v>
      </c>
      <c r="F34" s="264">
        <f>H34+J34+'0103-04_11_12;0104 расходы'!J17+'0104-04,08_0106 расходы'!H17+'0106-25_0113_0203_0412_0505расх'!J17</f>
        <v>1642</v>
      </c>
      <c r="G34" s="329" t="s">
        <v>7</v>
      </c>
      <c r="H34" s="237"/>
      <c r="I34" s="337" t="s">
        <v>7</v>
      </c>
      <c r="J34" s="264">
        <f>'0103-04_11_12;0104 расходы'!D17+'0103-04_11_12;0104 расходы'!F17+'0103-04_11_12;0104 расходы'!H17</f>
        <v>0</v>
      </c>
    </row>
    <row r="35" spans="1:10" s="47" customFormat="1" ht="41.25" customHeight="1" thickBot="1">
      <c r="A35" s="95" t="s">
        <v>121</v>
      </c>
      <c r="B35" s="87" t="s">
        <v>14</v>
      </c>
      <c r="C35" s="561" t="s">
        <v>7</v>
      </c>
      <c r="D35" s="558">
        <f>F35+'0106-25_0113_0203_0412_0505расх'!N18+'0106-25_0113_0203_0412_0505расх'!P18+'0605_0709_0804_0909_1006 расход'!F18+'0605_0709_0804_0909_1006 расход'!H18+'0605_0709_0804_0909_1006 расход'!J18+'0605_0709_0804_0909_1006 расход'!L18+'0605_0709_0804_0909_1006 расход'!D18+'1105_1204расходы'!D18+'1105_1204расходы'!F18+'0106-25_0113_0203_0412_0505расх'!L18</f>
        <v>1116</v>
      </c>
      <c r="E35" s="561" t="s">
        <v>7</v>
      </c>
      <c r="F35" s="558">
        <f>H35+J35+'0103-04_11_12;0104 расходы'!J18+'0104-04,08_0106 расходы'!H18+'0106-25_0113_0203_0412_0505расх'!J18</f>
        <v>1116</v>
      </c>
      <c r="G35" s="562" t="s">
        <v>7</v>
      </c>
      <c r="H35" s="563"/>
      <c r="I35" s="561" t="s">
        <v>7</v>
      </c>
      <c r="J35" s="558">
        <f>'0103-04_11_12;0104 расходы'!D18+'0103-04_11_12;0104 расходы'!F18+'0103-04_11_12;0104 расходы'!H18</f>
        <v>0</v>
      </c>
    </row>
    <row r="36" spans="1:80" s="48" customFormat="1" ht="38.25" customHeight="1" thickBot="1">
      <c r="A36" s="79" t="s">
        <v>122</v>
      </c>
      <c r="B36" s="80" t="s">
        <v>8</v>
      </c>
      <c r="C36" s="314">
        <f>E36+'0106-25_0113_0203_0412_0505расх'!M19+'0106-25_0113_0203_0412_0505расх'!O19+'0605_0709_0804_0909_1006 расход'!E19+'0605_0709_0804_0909_1006 расход'!G19+'0605_0709_0804_0909_1006 расход'!I19+'0605_0709_0804_0909_1006 расход'!K19+'0605_0709_0804_0909_1006 расход'!C19+'1105_1204расходы'!C19+'1105_1204расходы'!E19+'0106-25_0113_0203_0412_0505расх'!K19</f>
        <v>15472</v>
      </c>
      <c r="D36" s="264">
        <f>F36+'0106-25_0113_0203_0412_0505расх'!N19+'0106-25_0113_0203_0412_0505расх'!P19+'0605_0709_0804_0909_1006 расход'!F19+'0605_0709_0804_0909_1006 расход'!H19+'0605_0709_0804_0909_1006 расход'!J19+'0605_0709_0804_0909_1006 расход'!L19+'0605_0709_0804_0909_1006 расход'!D19+'1105_1204расходы'!D19+'1105_1204расходы'!F19+'0106-25_0113_0203_0412_0505расх'!L19</f>
        <v>7928</v>
      </c>
      <c r="E36" s="337">
        <f>G36+I36+'0103-04_11_12;0104 расходы'!I19+'0104-04,08_0106 расходы'!G19+'0106-25_0113_0203_0412_0505расх'!I19</f>
        <v>14464</v>
      </c>
      <c r="F36" s="264">
        <f>H36+J36+'0103-04_11_12;0104 расходы'!J19+'0104-04,08_0106 расходы'!H19+'0106-25_0113_0203_0412_0505расх'!J19</f>
        <v>7507</v>
      </c>
      <c r="G36" s="257">
        <v>1223</v>
      </c>
      <c r="H36" s="237">
        <f>H24+H28+H34+H35</f>
        <v>618</v>
      </c>
      <c r="I36" s="337">
        <f>'0103-04_11_12;0104 расходы'!C19+'0103-04_11_12;0104 расходы'!E19+'0103-04_11_12;0104 расходы'!G19</f>
        <v>288</v>
      </c>
      <c r="J36" s="264">
        <f>'0103-04_11_12;0104 расходы'!D19+'0103-04_11_12;0104 расходы'!F19+'0103-04_11_12;0104 расходы'!H19</f>
        <v>176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</row>
    <row r="37" spans="1:80" s="48" customFormat="1" ht="27.75" customHeight="1" thickBot="1">
      <c r="A37" s="79" t="s">
        <v>78</v>
      </c>
      <c r="B37" s="80" t="s">
        <v>28</v>
      </c>
      <c r="C37" s="314">
        <f>E37+'0106-25_0113_0203_0412_0505расх'!M20+'0106-25_0113_0203_0412_0505расх'!O20+'0605_0709_0804_0909_1006 расход'!E20+'0605_0709_0804_0909_1006 расход'!G20+'0605_0709_0804_0909_1006 расход'!I20+'0605_0709_0804_0909_1006 расход'!K20+'0605_0709_0804_0909_1006 расход'!C20+'1105_1204расходы'!C20+'1105_1204расходы'!E20+'0106-25_0113_0203_0412_0505расх'!K20</f>
        <v>46</v>
      </c>
      <c r="D37" s="275">
        <f>F37+'0106-25_0113_0203_0412_0505расх'!N20+'0106-25_0113_0203_0412_0505расх'!P20+'0605_0709_0804_0909_1006 расход'!F20+'0605_0709_0804_0909_1006 расход'!H20+'0605_0709_0804_0909_1006 расход'!J20+'0605_0709_0804_0909_1006 расход'!L20+'0605_0709_0804_0909_1006 расход'!D20+'1105_1204расходы'!D20+'1105_1204расходы'!F20+'0106-25_0113_0203_0412_0505расх'!L20</f>
        <v>15</v>
      </c>
      <c r="E37" s="337">
        <f>G37+I37+'0103-04_11_12;0104 расходы'!I20+'0104-04,08_0106 расходы'!G20+'0106-25_0113_0203_0412_0505расх'!I20</f>
        <v>46</v>
      </c>
      <c r="F37" s="275">
        <f>H37+J37+'0103-04_11_12;0104 расходы'!J20+'0104-04,08_0106 расходы'!H20+'0106-25_0113_0203_0412_0505расх'!J20</f>
        <v>15</v>
      </c>
      <c r="G37" s="257"/>
      <c r="H37" s="256"/>
      <c r="I37" s="337">
        <f>'0103-04_11_12;0104 расходы'!C20+'0103-04_11_12;0104 расходы'!E20+'0103-04_11_12;0104 расходы'!G20</f>
        <v>0</v>
      </c>
      <c r="J37" s="275">
        <f>'0103-04_11_12;0104 расходы'!D20+'0103-04_11_12;0104 расходы'!F20+'0103-04_11_12;0104 расходы'!H20</f>
        <v>0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</row>
    <row r="38" spans="1:80" s="18" customFormat="1" ht="12.75" customHeight="1">
      <c r="A38" s="91" t="s">
        <v>30</v>
      </c>
      <c r="B38" s="88"/>
      <c r="C38" s="555"/>
      <c r="D38" s="520"/>
      <c r="E38" s="555"/>
      <c r="F38" s="520"/>
      <c r="G38" s="333"/>
      <c r="H38" s="603"/>
      <c r="I38" s="555"/>
      <c r="J38" s="520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</row>
    <row r="39" spans="1:80" s="18" customFormat="1" ht="27" customHeight="1" thickBot="1">
      <c r="A39" s="92" t="s">
        <v>123</v>
      </c>
      <c r="B39" s="82" t="s">
        <v>68</v>
      </c>
      <c r="C39" s="342" t="s">
        <v>7</v>
      </c>
      <c r="D39" s="564">
        <f>F39+'0106-25_0113_0203_0412_0505расх'!N22+'0106-25_0113_0203_0412_0505расх'!P22+'0605_0709_0804_0909_1006 расход'!F22+'0605_0709_0804_0909_1006 расход'!H22+'0605_0709_0804_0909_1006 расход'!J22+'0605_0709_0804_0909_1006 расход'!L22+'0605_0709_0804_0909_1006 расход'!D22+'1105_1204расходы'!D22+'1105_1204расходы'!F22+'0106-25_0113_0203_0412_0505расх'!L22</f>
        <v>0</v>
      </c>
      <c r="E39" s="342" t="s">
        <v>7</v>
      </c>
      <c r="F39" s="564">
        <f>H39+J39+'0103-04_11_12;0104 расходы'!J22+'0104-04,08_0106 расходы'!H22+'0106-25_0113_0203_0412_0505расх'!J22</f>
        <v>0</v>
      </c>
      <c r="G39" s="334" t="s">
        <v>7</v>
      </c>
      <c r="H39" s="606"/>
      <c r="I39" s="342" t="s">
        <v>7</v>
      </c>
      <c r="J39" s="564">
        <f>'0103-04_11_12;0104 расходы'!D22+'0103-04_11_12;0104 расходы'!F22+'0103-04_11_12;0104 расходы'!H22</f>
        <v>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</row>
    <row r="40" spans="1:80" s="18" customFormat="1" ht="15.75" customHeight="1" thickBot="1">
      <c r="A40" s="92" t="s">
        <v>124</v>
      </c>
      <c r="B40" s="82" t="s">
        <v>69</v>
      </c>
      <c r="C40" s="342" t="s">
        <v>7</v>
      </c>
      <c r="D40" s="564">
        <f>F40+'0106-25_0113_0203_0412_0505расх'!N23+'0106-25_0113_0203_0412_0505расх'!P23+'0605_0709_0804_0909_1006 расход'!F23+'0605_0709_0804_0909_1006 расход'!H23+'0605_0709_0804_0909_1006 расход'!J23+'0605_0709_0804_0909_1006 расход'!L23+'0605_0709_0804_0909_1006 расход'!D23+'1105_1204расходы'!D23+'1105_1204расходы'!F23+'0106-25_0113_0203_0412_0505расх'!L23</f>
        <v>15</v>
      </c>
      <c r="E40" s="342" t="s">
        <v>7</v>
      </c>
      <c r="F40" s="275">
        <f>H40+J40+'0103-04_11_12;0104 расходы'!J23+'0104-04,08_0106 расходы'!H23+'0106-25_0113_0203_0412_0505расх'!J23</f>
        <v>15</v>
      </c>
      <c r="G40" s="334" t="s">
        <v>7</v>
      </c>
      <c r="H40" s="606">
        <f>H42+H43</f>
        <v>0</v>
      </c>
      <c r="I40" s="342" t="s">
        <v>7</v>
      </c>
      <c r="J40" s="564">
        <f>'0103-04_11_12;0104 расходы'!D23+'0103-04_11_12;0104 расходы'!F23+'0103-04_11_12;0104 расходы'!H23</f>
        <v>0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</row>
    <row r="41" spans="1:80" s="18" customFormat="1" ht="12" customHeight="1" thickBot="1">
      <c r="A41" s="91" t="s">
        <v>74</v>
      </c>
      <c r="B41" s="81"/>
      <c r="C41" s="555"/>
      <c r="D41" s="565"/>
      <c r="E41" s="555"/>
      <c r="F41" s="275">
        <f>H41+J41+'0103-04_11_12;0104 расходы'!J24+'0104-04,08_0106 расходы'!H24+'0106-25_0113_0203_0412_0505расх'!J24</f>
        <v>0</v>
      </c>
      <c r="G41" s="333"/>
      <c r="H41" s="607"/>
      <c r="I41" s="555"/>
      <c r="J41" s="56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</row>
    <row r="42" spans="1:80" s="18" customFormat="1" ht="13.5" customHeight="1" thickBot="1">
      <c r="A42" s="94" t="s">
        <v>125</v>
      </c>
      <c r="B42" s="89" t="s">
        <v>70</v>
      </c>
      <c r="C42" s="342" t="s">
        <v>7</v>
      </c>
      <c r="D42" s="564">
        <f>F42+'0106-25_0113_0203_0412_0505расх'!N25+'0106-25_0113_0203_0412_0505расх'!P25+'0605_0709_0804_0909_1006 расход'!F25+'0605_0709_0804_0909_1006 расход'!H25+'0605_0709_0804_0909_1006 расход'!J25+'0605_0709_0804_0909_1006 расход'!L25+'0605_0709_0804_0909_1006 расход'!D25+'1105_1204расходы'!D25+'1105_1204расходы'!F25+'0106-25_0113_0203_0412_0505расх'!L25</f>
        <v>15</v>
      </c>
      <c r="E42" s="342" t="s">
        <v>7</v>
      </c>
      <c r="F42" s="275">
        <f>H42+J42+'0103-04_11_12;0104 расходы'!J25+'0104-04,08_0106 расходы'!H25+'0106-25_0113_0203_0412_0505расх'!J25</f>
        <v>15</v>
      </c>
      <c r="G42" s="334" t="s">
        <v>7</v>
      </c>
      <c r="H42" s="606"/>
      <c r="I42" s="342" t="s">
        <v>7</v>
      </c>
      <c r="J42" s="564">
        <f>'0103-04_11_12;0104 расходы'!D25+'0103-04_11_12;0104 расходы'!F25+'0103-04_11_12;0104 расходы'!H25</f>
        <v>0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</row>
    <row r="43" spans="1:80" s="18" customFormat="1" ht="16.5" customHeight="1" thickBot="1">
      <c r="A43" s="96" t="s">
        <v>126</v>
      </c>
      <c r="B43" s="86" t="s">
        <v>71</v>
      </c>
      <c r="C43" s="556" t="s">
        <v>7</v>
      </c>
      <c r="D43" s="564">
        <f>F43+'0106-25_0113_0203_0412_0505расх'!N26+'0106-25_0113_0203_0412_0505расх'!P26+'0605_0709_0804_0909_1006 расход'!F26+'0605_0709_0804_0909_1006 расход'!H26+'0605_0709_0804_0909_1006 расход'!J26+'0605_0709_0804_0909_1006 расход'!L26+'0605_0709_0804_0909_1006 расход'!D26+'1105_1204расходы'!D26+'1105_1204расходы'!F26+'0106-25_0113_0203_0412_0505расх'!L26</f>
        <v>0</v>
      </c>
      <c r="E43" s="555" t="s">
        <v>7</v>
      </c>
      <c r="F43" s="564">
        <f>H43+J43+'0103-04_11_12;0104 расходы'!J26+'0104-04,08_0106 расходы'!H26+'0106-25_0113_0203_0412_0505расх'!J26</f>
        <v>0</v>
      </c>
      <c r="G43" s="333" t="s">
        <v>7</v>
      </c>
      <c r="H43" s="606"/>
      <c r="I43" s="555" t="s">
        <v>7</v>
      </c>
      <c r="J43" s="564">
        <f>'0103-04_11_12;0104 расходы'!D26+'0103-04_11_12;0104 расходы'!F26+'0103-04_11_12;0104 расходы'!H26</f>
        <v>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</row>
    <row r="44" spans="1:80" s="48" customFormat="1" ht="27" customHeight="1" thickBot="1">
      <c r="A44" s="79" t="s">
        <v>79</v>
      </c>
      <c r="B44" s="80" t="s">
        <v>9</v>
      </c>
      <c r="C44" s="314">
        <f>E44+'0106-25_0113_0203_0412_0505расх'!M27+'0106-25_0113_0203_0412_0505расх'!O27+'0605_0709_0804_0909_1006 расход'!E27+'0605_0709_0804_0909_1006 расход'!G27+'0605_0709_0804_0909_1006 расход'!I27+'0605_0709_0804_0909_1006 расход'!K27+'0605_0709_0804_0909_1006 расход'!C27+'1105_1204расходы'!C27+'1105_1204расходы'!E27+'0106-25_0113_0203_0412_0505расх'!K27</f>
        <v>10528</v>
      </c>
      <c r="D44" s="275">
        <f>F44+'0106-25_0113_0203_0412_0505расх'!N27+'0106-25_0113_0203_0412_0505расх'!P27+'0605_0709_0804_0909_1006 расход'!F27+'0605_0709_0804_0909_1006 расход'!H27+'0605_0709_0804_0909_1006 расход'!J27+'0605_0709_0804_0909_1006 расход'!L27+'0605_0709_0804_0909_1006 расход'!D27+'1105_1204расходы'!D27+'1105_1204расходы'!F27+'0106-25_0113_0203_0412_0505расх'!L27</f>
        <v>5452</v>
      </c>
      <c r="E44" s="337">
        <f>G44+I44+'0103-04_11_12;0104 расходы'!I27+'0106-25_0113_0203_0412_0505расх'!I27+'0104-04,08_0106 расходы'!G27</f>
        <v>10103</v>
      </c>
      <c r="F44" s="275">
        <f>H44+J44+'0103-04_11_12;0104 расходы'!J27+'0104-04,08_0106 расходы'!H27+'0106-25_0113_0203_0412_0505расх'!J27</f>
        <v>5332</v>
      </c>
      <c r="G44" s="257">
        <v>367</v>
      </c>
      <c r="H44" s="256">
        <v>181</v>
      </c>
      <c r="I44" s="337">
        <f>'0103-04_11_12;0104 расходы'!C27+'0103-04_11_12;0104 расходы'!E27+'0103-04_11_12;0104 расходы'!G27</f>
        <v>92</v>
      </c>
      <c r="J44" s="275">
        <f>'0103-04_11_12;0104 расходы'!D27+'0103-04_11_12;0104 расходы'!F27+'0103-04_11_12;0104 расходы'!H27</f>
        <v>34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</row>
    <row r="45" spans="1:80" s="18" customFormat="1" ht="15.75" customHeight="1" thickBot="1">
      <c r="A45" s="91" t="s">
        <v>31</v>
      </c>
      <c r="B45" s="84"/>
      <c r="C45" s="555"/>
      <c r="D45" s="520"/>
      <c r="E45" s="555"/>
      <c r="F45" s="520"/>
      <c r="G45" s="333"/>
      <c r="H45" s="603"/>
      <c r="I45" s="555"/>
      <c r="J45" s="520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</row>
    <row r="46" spans="1:80" s="18" customFormat="1" ht="18.75" customHeight="1" thickBot="1">
      <c r="A46" s="92" t="s">
        <v>127</v>
      </c>
      <c r="B46" s="82" t="s">
        <v>63</v>
      </c>
      <c r="C46" s="342" t="s">
        <v>7</v>
      </c>
      <c r="D46" s="564">
        <f>F46+'0106-25_0113_0203_0412_0505расх'!N29+'0106-25_0113_0203_0412_0505расх'!P29+'0605_0709_0804_0909_1006 расход'!F29+'0605_0709_0804_0909_1006 расход'!H29+'0605_0709_0804_0909_1006 расход'!J29+'0605_0709_0804_0909_1006 расход'!L29+'0605_0709_0804_0909_1006 расход'!D29+'1105_1204расходы'!D29+'1105_1204расходы'!F29+'0106-25_0113_0203_0412_0505расх'!L29</f>
        <v>10</v>
      </c>
      <c r="E46" s="342" t="s">
        <v>7</v>
      </c>
      <c r="F46" s="275">
        <f>H46+J46+'0103-04_11_12;0104 расходы'!J29+'0104-04,08_0106 расходы'!H29+'0106-25_0113_0203_0412_0505расх'!J29</f>
        <v>3</v>
      </c>
      <c r="G46" s="334" t="s">
        <v>7</v>
      </c>
      <c r="H46" s="606">
        <f>H48+H49</f>
        <v>0</v>
      </c>
      <c r="I46" s="342" t="s">
        <v>7</v>
      </c>
      <c r="J46" s="564">
        <f>'0103-04_11_12;0104 расходы'!D29+'0103-04_11_12;0104 расходы'!F29+'0103-04_11_12;0104 расходы'!H29</f>
        <v>1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</row>
    <row r="47" spans="1:80" s="18" customFormat="1" ht="12.75" customHeight="1" thickBot="1">
      <c r="A47" s="96" t="s">
        <v>32</v>
      </c>
      <c r="B47" s="86"/>
      <c r="C47" s="556"/>
      <c r="D47" s="565"/>
      <c r="E47" s="556"/>
      <c r="F47" s="275">
        <f>H47+J47+'0103-04_11_12;0104 расходы'!J30+'0104-04,08_0106 расходы'!H30+'0106-25_0113_0203_0412_0505расх'!J30</f>
        <v>0</v>
      </c>
      <c r="G47" s="336"/>
      <c r="H47" s="607"/>
      <c r="I47" s="556"/>
      <c r="J47" s="56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</row>
    <row r="48" spans="1:80" s="18" customFormat="1" ht="18" customHeight="1" thickBot="1">
      <c r="A48" s="94" t="s">
        <v>125</v>
      </c>
      <c r="B48" s="89" t="s">
        <v>64</v>
      </c>
      <c r="C48" s="342" t="s">
        <v>7</v>
      </c>
      <c r="D48" s="564">
        <f>F48+'0106-25_0113_0203_0412_0505расх'!N31+'0106-25_0113_0203_0412_0505расх'!P31+'0605_0709_0804_0909_1006 расход'!F31+'0605_0709_0804_0909_1006 расход'!H31+'0605_0709_0804_0909_1006 расход'!J31+'0605_0709_0804_0909_1006 расход'!L31+'0605_0709_0804_0909_1006 расход'!D31+'1105_1204расходы'!D31+'1105_1204расходы'!F31+'0106-25_0113_0203_0412_0505расх'!L31</f>
        <v>10</v>
      </c>
      <c r="E48" s="342" t="s">
        <v>7</v>
      </c>
      <c r="F48" s="275">
        <f>H48+J48+'0103-04_11_12;0104 расходы'!J31+'0104-04,08_0106 расходы'!H31+'0106-25_0113_0203_0412_0505расх'!J31+'0605_0709_0804_0909_1006 расход'!L3110</f>
        <v>3</v>
      </c>
      <c r="G48" s="334" t="s">
        <v>7</v>
      </c>
      <c r="H48" s="606"/>
      <c r="I48" s="342" t="s">
        <v>7</v>
      </c>
      <c r="J48" s="564">
        <f>'0103-04_11_12;0104 расходы'!D31+'0103-04_11_12;0104 расходы'!F31+'0103-04_11_12;0104 расходы'!H31</f>
        <v>1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</row>
    <row r="49" spans="1:80" s="18" customFormat="1" ht="15.75" customHeight="1">
      <c r="A49" s="97" t="s">
        <v>126</v>
      </c>
      <c r="B49" s="89" t="s">
        <v>65</v>
      </c>
      <c r="C49" s="342" t="s">
        <v>7</v>
      </c>
      <c r="D49" s="564">
        <f>F49+'0106-25_0113_0203_0412_0505расх'!N32+'0106-25_0113_0203_0412_0505расх'!P32+'0605_0709_0804_0909_1006 расход'!F32+'0605_0709_0804_0909_1006 расход'!H32+'0605_0709_0804_0909_1006 расход'!J32+'0605_0709_0804_0909_1006 расход'!L32+'0605_0709_0804_0909_1006 расход'!D32+'1105_1204расходы'!D32+'1105_1204расходы'!F32+'0106-25_0113_0203_0412_0505расх'!L32</f>
        <v>0</v>
      </c>
      <c r="E49" s="342" t="s">
        <v>7</v>
      </c>
      <c r="F49" s="564">
        <f>H49+J49+'0103-04_11_12;0104 расходы'!J32+'0104-04,08_0106 расходы'!H32+'0106-25_0113_0203_0412_0505расх'!J32</f>
        <v>0</v>
      </c>
      <c r="G49" s="334" t="s">
        <v>7</v>
      </c>
      <c r="H49" s="606"/>
      <c r="I49" s="342" t="s">
        <v>7</v>
      </c>
      <c r="J49" s="564">
        <f>'0103-04_11_12;0104 расходы'!D32+'0103-04_11_12;0104 расходы'!F32+'0103-04_11_12;0104 расходы'!H32</f>
        <v>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</row>
    <row r="50" spans="1:80" s="18" customFormat="1" ht="18" customHeight="1" thickBot="1">
      <c r="A50" s="91" t="s">
        <v>128</v>
      </c>
      <c r="B50" s="83" t="s">
        <v>66</v>
      </c>
      <c r="C50" s="556" t="s">
        <v>7</v>
      </c>
      <c r="D50" s="564">
        <f>F50+'0106-25_0113_0203_0412_0505расх'!N33+'0106-25_0113_0203_0412_0505расх'!P33+'0605_0709_0804_0909_1006 расход'!F33+'0605_0709_0804_0909_1006 расход'!H33+'0605_0709_0804_0909_1006 расход'!J33+'0605_0709_0804_0909_1006 расход'!L33+'0605_0709_0804_0909_1006 расход'!D33+'1105_1204расходы'!D33+'1105_1204расходы'!F33+'0106-25_0113_0203_0412_0505расх'!L33</f>
        <v>434</v>
      </c>
      <c r="E50" s="556" t="s">
        <v>7</v>
      </c>
      <c r="F50" s="564">
        <f>H50+J50+'0103-04_11_12;0104 расходы'!J33+'0104-04,08_0106 расходы'!H33+'0106-25_0113_0203_0412_0505расх'!J33</f>
        <v>434</v>
      </c>
      <c r="G50" s="336" t="s">
        <v>7</v>
      </c>
      <c r="H50" s="606"/>
      <c r="I50" s="556" t="s">
        <v>7</v>
      </c>
      <c r="J50" s="564">
        <f>'0103-04_11_12;0104 расходы'!D33+'0103-04_11_12;0104 расходы'!F33+'0103-04_11_12;0104 расходы'!H33</f>
        <v>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</row>
    <row r="51" spans="1:80" s="48" customFormat="1" ht="36.75" customHeight="1" thickBot="1">
      <c r="A51" s="79" t="s">
        <v>80</v>
      </c>
      <c r="B51" s="80" t="s">
        <v>10</v>
      </c>
      <c r="C51" s="314">
        <f>E51+'0106-25_0113_0203_0412_0505расх'!M34+'0106-25_0113_0203_0412_0505расх'!O34+'0605_0709_0804_0909_1006 расход'!E34+'0605_0709_0804_0909_1006 расход'!G34+'0605_0709_0804_0909_1006 расход'!I34+'0605_0709_0804_0909_1006 расход'!K34+'0605_0709_0804_0909_1006 расход'!C34+'1105_1204расходы'!C34+'1105_1204расходы'!E34+'0106-25_0113_0203_0412_0505расх'!K34</f>
        <v>26046</v>
      </c>
      <c r="D51" s="264">
        <f>F51+'0106-25_0113_0203_0412_0505расх'!N34+'0106-25_0113_0203_0412_0505расх'!P34+'0605_0709_0804_0909_1006 расход'!F34+'0605_0709_0804_0909_1006 расход'!H34+'0605_0709_0804_0909_1006 расход'!J34+'0605_0709_0804_0909_1006 расход'!L34+'0605_0709_0804_0909_1006 расход'!D34+'1105_1204расходы'!D34+'1105_1204расходы'!F34+'0106-25_0113_0203_0412_0505расх'!L34</f>
        <v>13395</v>
      </c>
      <c r="E51" s="337">
        <f>G51+I51+'0103-04_11_12;0104 расходы'!I34+'0104-04,08_0106 расходы'!G34+'0106-25_0113_0203_0412_0505расх'!I34</f>
        <v>24613</v>
      </c>
      <c r="F51" s="264">
        <f>H51+J51+'0103-04_11_12;0104 расходы'!J34+'0104-04,08_0106 расходы'!H34+'0106-25_0113_0203_0412_0505расх'!J34</f>
        <v>12854</v>
      </c>
      <c r="G51" s="329">
        <f>G36+G37+G44</f>
        <v>1590</v>
      </c>
      <c r="H51" s="237">
        <f>H36+H37+H44</f>
        <v>799</v>
      </c>
      <c r="I51" s="337">
        <f>'0103-04_11_12;0104 расходы'!C34+'0103-04_11_12;0104 расходы'!E34+'0103-04_11_12;0104 расходы'!G34</f>
        <v>380</v>
      </c>
      <c r="J51" s="264">
        <f>'0103-04_11_12;0104 расходы'!D34+'0103-04_11_12;0104 расходы'!F34+'0103-04_11_12;0104 расходы'!H34</f>
        <v>210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</row>
    <row r="52" spans="1:80" s="18" customFormat="1" ht="17.25" customHeight="1">
      <c r="A52" s="662" t="s">
        <v>147</v>
      </c>
      <c r="B52" s="662"/>
      <c r="C52" s="662"/>
      <c r="D52" s="662"/>
      <c r="E52" s="662"/>
      <c r="F52" s="662"/>
      <c r="G52" s="662"/>
      <c r="H52" s="662"/>
      <c r="I52" s="66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</row>
  </sheetData>
  <sheetProtection/>
  <mergeCells count="19">
    <mergeCell ref="B13:H13"/>
    <mergeCell ref="A4:G4"/>
    <mergeCell ref="A6:G6"/>
    <mergeCell ref="H2:I2"/>
    <mergeCell ref="H3:I3"/>
    <mergeCell ref="H4:I4"/>
    <mergeCell ref="A5:G5"/>
    <mergeCell ref="A7:G7"/>
    <mergeCell ref="A9:H10"/>
    <mergeCell ref="A52:I52"/>
    <mergeCell ref="A18:J18"/>
    <mergeCell ref="A20:A22"/>
    <mergeCell ref="B20:B22"/>
    <mergeCell ref="C20:D21"/>
    <mergeCell ref="E20:J20"/>
    <mergeCell ref="E21:F21"/>
    <mergeCell ref="G21:H21"/>
    <mergeCell ref="A19:J19"/>
    <mergeCell ref="I21:J21"/>
  </mergeCells>
  <printOptions/>
  <pageMargins left="0.7874015748031497" right="0" top="0" bottom="0" header="0" footer="0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CH115"/>
  <sheetViews>
    <sheetView zoomScale="120" zoomScaleNormal="12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8" sqref="J28"/>
    </sheetView>
  </sheetViews>
  <sheetFormatPr defaultColWidth="9.00390625" defaultRowHeight="12.75"/>
  <cols>
    <col min="1" max="1" width="73.25390625" style="0" customWidth="1"/>
    <col min="2" max="2" width="7.00390625" style="0" customWidth="1"/>
    <col min="3" max="4" width="15.25390625" style="0" customWidth="1"/>
    <col min="5" max="8" width="9.125" style="0" hidden="1" customWidth="1"/>
    <col min="9" max="9" width="14.25390625" style="0" customWidth="1"/>
    <col min="10" max="12" width="16.125" style="0" customWidth="1"/>
    <col min="13" max="13" width="14.00390625" style="0" customWidth="1"/>
    <col min="14" max="14" width="14.75390625" style="0" customWidth="1"/>
    <col min="15" max="15" width="15.125" style="0" customWidth="1"/>
    <col min="16" max="16" width="17.875" style="0" customWidth="1"/>
  </cols>
  <sheetData>
    <row r="1" ht="12.75">
      <c r="P1" s="24" t="s">
        <v>97</v>
      </c>
    </row>
    <row r="2" spans="1:16" s="11" customFormat="1" ht="17.25" customHeight="1" thickBot="1">
      <c r="A2" s="725" t="s">
        <v>129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</row>
    <row r="3" spans="1:16" s="17" customFormat="1" ht="15" customHeight="1" thickBot="1">
      <c r="A3" s="664" t="s">
        <v>4</v>
      </c>
      <c r="B3" s="726" t="s">
        <v>2</v>
      </c>
      <c r="C3" s="807" t="s">
        <v>39</v>
      </c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727"/>
    </row>
    <row r="4" spans="1:16" s="11" customFormat="1" ht="106.5" customHeight="1" thickBot="1">
      <c r="A4" s="664"/>
      <c r="B4" s="726"/>
      <c r="C4" s="669" t="s">
        <v>192</v>
      </c>
      <c r="D4" s="666"/>
      <c r="E4" s="682"/>
      <c r="F4" s="682"/>
      <c r="G4" s="666"/>
      <c r="H4" s="666"/>
      <c r="I4" s="666" t="s">
        <v>191</v>
      </c>
      <c r="J4" s="666"/>
      <c r="K4" s="667" t="s">
        <v>193</v>
      </c>
      <c r="L4" s="669"/>
      <c r="M4" s="667" t="s">
        <v>198</v>
      </c>
      <c r="N4" s="669"/>
      <c r="O4" s="669" t="s">
        <v>199</v>
      </c>
      <c r="P4" s="666"/>
    </row>
    <row r="5" spans="1:16" s="11" customFormat="1" ht="47.25" customHeight="1" thickBot="1">
      <c r="A5" s="664"/>
      <c r="B5" s="726"/>
      <c r="C5" s="72" t="s">
        <v>3</v>
      </c>
      <c r="D5" s="74" t="s">
        <v>115</v>
      </c>
      <c r="E5" s="74"/>
      <c r="F5" s="74"/>
      <c r="G5" s="74"/>
      <c r="H5" s="74"/>
      <c r="I5" s="72" t="s">
        <v>3</v>
      </c>
      <c r="J5" s="74" t="s">
        <v>115</v>
      </c>
      <c r="K5" s="72" t="s">
        <v>3</v>
      </c>
      <c r="L5" s="74" t="s">
        <v>115</v>
      </c>
      <c r="M5" s="72" t="s">
        <v>3</v>
      </c>
      <c r="N5" s="74" t="s">
        <v>115</v>
      </c>
      <c r="O5" s="72" t="s">
        <v>3</v>
      </c>
      <c r="P5" s="74" t="s">
        <v>115</v>
      </c>
    </row>
    <row r="6" spans="1:16" s="11" customFormat="1" ht="13.5" customHeight="1" thickBot="1">
      <c r="A6" s="90">
        <v>1</v>
      </c>
      <c r="B6" s="125" t="s">
        <v>5</v>
      </c>
      <c r="C6" s="126" t="s">
        <v>6</v>
      </c>
      <c r="D6" s="124">
        <v>4</v>
      </c>
      <c r="E6" s="124"/>
      <c r="F6" s="124"/>
      <c r="G6" s="124"/>
      <c r="H6" s="124"/>
      <c r="I6" s="124">
        <v>5</v>
      </c>
      <c r="J6" s="124">
        <v>6</v>
      </c>
      <c r="K6" s="124">
        <v>7</v>
      </c>
      <c r="L6" s="124">
        <v>8</v>
      </c>
      <c r="M6" s="124">
        <v>9</v>
      </c>
      <c r="N6" s="125" t="s">
        <v>189</v>
      </c>
      <c r="O6" s="126" t="s">
        <v>190</v>
      </c>
      <c r="P6" s="124">
        <v>12</v>
      </c>
    </row>
    <row r="7" spans="1:30" s="47" customFormat="1" ht="33" customHeight="1" thickBot="1">
      <c r="A7" s="79" t="s">
        <v>116</v>
      </c>
      <c r="B7" s="127" t="s">
        <v>11</v>
      </c>
      <c r="C7" s="277" t="s">
        <v>7</v>
      </c>
      <c r="D7" s="328">
        <f>D9+D10</f>
        <v>0</v>
      </c>
      <c r="E7" s="276"/>
      <c r="F7" s="275"/>
      <c r="G7" s="257"/>
      <c r="H7" s="256"/>
      <c r="I7" s="276" t="s">
        <v>7</v>
      </c>
      <c r="J7" s="275">
        <f>J9+J10</f>
        <v>0</v>
      </c>
      <c r="K7" s="276" t="s">
        <v>7</v>
      </c>
      <c r="L7" s="275">
        <f>L9+L10</f>
        <v>0</v>
      </c>
      <c r="M7" s="581" t="s">
        <v>7</v>
      </c>
      <c r="N7" s="358">
        <f>N9+N10</f>
        <v>0</v>
      </c>
      <c r="O7" s="277" t="s">
        <v>7</v>
      </c>
      <c r="P7" s="328">
        <f>P9+P10</f>
        <v>0</v>
      </c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s="11" customFormat="1" ht="12.75" customHeight="1">
      <c r="A8" s="91" t="s">
        <v>29</v>
      </c>
      <c r="B8" s="128"/>
      <c r="C8" s="330"/>
      <c r="D8" s="331"/>
      <c r="E8" s="332"/>
      <c r="F8" s="267"/>
      <c r="G8" s="332"/>
      <c r="H8" s="244"/>
      <c r="I8" s="284"/>
      <c r="J8" s="267"/>
      <c r="K8" s="284"/>
      <c r="L8" s="267"/>
      <c r="M8" s="359"/>
      <c r="N8" s="360"/>
      <c r="O8" s="330"/>
      <c r="P8" s="331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s="11" customFormat="1" ht="18" customHeight="1">
      <c r="A9" s="92" t="s">
        <v>62</v>
      </c>
      <c r="B9" s="129" t="s">
        <v>24</v>
      </c>
      <c r="C9" s="279" t="s">
        <v>7</v>
      </c>
      <c r="D9" s="280"/>
      <c r="E9" s="279"/>
      <c r="F9" s="267"/>
      <c r="G9" s="361"/>
      <c r="H9" s="244"/>
      <c r="I9" s="279" t="s">
        <v>7</v>
      </c>
      <c r="J9" s="267"/>
      <c r="K9" s="279" t="s">
        <v>7</v>
      </c>
      <c r="L9" s="267"/>
      <c r="M9" s="362" t="s">
        <v>7</v>
      </c>
      <c r="N9" s="363"/>
      <c r="O9" s="279" t="s">
        <v>7</v>
      </c>
      <c r="P9" s="28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s="11" customFormat="1" ht="27" customHeight="1" thickBot="1">
      <c r="A10" s="93" t="s">
        <v>117</v>
      </c>
      <c r="B10" s="130" t="s">
        <v>25</v>
      </c>
      <c r="C10" s="332" t="s">
        <v>7</v>
      </c>
      <c r="D10" s="244"/>
      <c r="E10" s="335"/>
      <c r="F10" s="268"/>
      <c r="G10" s="364"/>
      <c r="H10" s="247"/>
      <c r="I10" s="335" t="s">
        <v>7</v>
      </c>
      <c r="J10" s="268"/>
      <c r="K10" s="335" t="s">
        <v>7</v>
      </c>
      <c r="L10" s="268"/>
      <c r="M10" s="365" t="s">
        <v>7</v>
      </c>
      <c r="N10" s="366"/>
      <c r="O10" s="332" t="s">
        <v>7</v>
      </c>
      <c r="P10" s="267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47" customFormat="1" ht="33.75" customHeight="1" thickBot="1">
      <c r="A11" s="79" t="s">
        <v>118</v>
      </c>
      <c r="B11" s="230" t="s">
        <v>12</v>
      </c>
      <c r="C11" s="329" t="s">
        <v>7</v>
      </c>
      <c r="D11" s="368">
        <f>D13+D14+D16</f>
        <v>0</v>
      </c>
      <c r="E11" s="337"/>
      <c r="F11" s="264"/>
      <c r="G11" s="329"/>
      <c r="H11" s="237"/>
      <c r="I11" s="337" t="s">
        <v>7</v>
      </c>
      <c r="J11" s="368">
        <f>J13+J14+J16</f>
        <v>164</v>
      </c>
      <c r="K11" s="337" t="s">
        <v>7</v>
      </c>
      <c r="L11" s="368">
        <f>L13+L14+L16</f>
        <v>0</v>
      </c>
      <c r="M11" s="582" t="s">
        <v>7</v>
      </c>
      <c r="N11" s="368">
        <f>N13+N14+N16</f>
        <v>0</v>
      </c>
      <c r="O11" s="329" t="s">
        <v>7</v>
      </c>
      <c r="P11" s="264">
        <f>P13+P14+P16</f>
        <v>0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s="11" customFormat="1" ht="13.5" customHeight="1">
      <c r="A12" s="91" t="s">
        <v>43</v>
      </c>
      <c r="B12" s="131"/>
      <c r="C12" s="330"/>
      <c r="D12" s="338"/>
      <c r="E12" s="284"/>
      <c r="F12" s="267"/>
      <c r="G12" s="332"/>
      <c r="H12" s="244"/>
      <c r="I12" s="284"/>
      <c r="J12" s="267"/>
      <c r="K12" s="284"/>
      <c r="L12" s="267"/>
      <c r="M12" s="359"/>
      <c r="N12" s="316"/>
      <c r="O12" s="330"/>
      <c r="P12" s="33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s="11" customFormat="1" ht="14.25" customHeight="1">
      <c r="A13" s="92" t="s">
        <v>67</v>
      </c>
      <c r="B13" s="129" t="s">
        <v>15</v>
      </c>
      <c r="C13" s="279" t="s">
        <v>7</v>
      </c>
      <c r="D13" s="280"/>
      <c r="E13" s="279"/>
      <c r="F13" s="280"/>
      <c r="G13" s="361"/>
      <c r="H13" s="259"/>
      <c r="I13" s="279" t="s">
        <v>7</v>
      </c>
      <c r="J13" s="280">
        <v>164</v>
      </c>
      <c r="K13" s="279" t="s">
        <v>7</v>
      </c>
      <c r="L13" s="280"/>
      <c r="M13" s="362" t="s">
        <v>7</v>
      </c>
      <c r="N13" s="363"/>
      <c r="O13" s="279" t="s">
        <v>7</v>
      </c>
      <c r="P13" s="28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s="11" customFormat="1" ht="13.5" customHeight="1">
      <c r="A14" s="92" t="s">
        <v>26</v>
      </c>
      <c r="B14" s="132" t="s">
        <v>16</v>
      </c>
      <c r="C14" s="285" t="s">
        <v>7</v>
      </c>
      <c r="D14" s="286"/>
      <c r="E14" s="284"/>
      <c r="F14" s="280"/>
      <c r="G14" s="332"/>
      <c r="H14" s="259"/>
      <c r="I14" s="284" t="s">
        <v>7</v>
      </c>
      <c r="J14" s="280"/>
      <c r="K14" s="284" t="s">
        <v>7</v>
      </c>
      <c r="L14" s="280"/>
      <c r="M14" s="362" t="s">
        <v>7</v>
      </c>
      <c r="N14" s="369"/>
      <c r="O14" s="285" t="s">
        <v>7</v>
      </c>
      <c r="P14" s="286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s="11" customFormat="1" ht="12.75" customHeight="1">
      <c r="A15" s="94" t="s">
        <v>119</v>
      </c>
      <c r="B15" s="133" t="s">
        <v>17</v>
      </c>
      <c r="C15" s="285" t="s">
        <v>7</v>
      </c>
      <c r="D15" s="286"/>
      <c r="E15" s="285"/>
      <c r="F15" s="286"/>
      <c r="G15" s="370"/>
      <c r="H15" s="261"/>
      <c r="I15" s="285" t="s">
        <v>7</v>
      </c>
      <c r="J15" s="286"/>
      <c r="K15" s="285" t="s">
        <v>7</v>
      </c>
      <c r="L15" s="286"/>
      <c r="M15" s="371" t="s">
        <v>7</v>
      </c>
      <c r="N15" s="366"/>
      <c r="O15" s="285" t="s">
        <v>7</v>
      </c>
      <c r="P15" s="286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s="11" customFormat="1" ht="28.5" customHeight="1" thickBot="1">
      <c r="A16" s="93" t="s">
        <v>117</v>
      </c>
      <c r="B16" s="130" t="s">
        <v>27</v>
      </c>
      <c r="C16" s="332" t="s">
        <v>7</v>
      </c>
      <c r="D16" s="317"/>
      <c r="E16" s="335"/>
      <c r="F16" s="268"/>
      <c r="G16" s="364"/>
      <c r="H16" s="247"/>
      <c r="I16" s="335" t="s">
        <v>7</v>
      </c>
      <c r="J16" s="268"/>
      <c r="K16" s="335" t="s">
        <v>7</v>
      </c>
      <c r="L16" s="268"/>
      <c r="M16" s="365" t="s">
        <v>7</v>
      </c>
      <c r="N16" s="366"/>
      <c r="O16" s="332" t="s">
        <v>7</v>
      </c>
      <c r="P16" s="346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s="47" customFormat="1" ht="40.5" customHeight="1" thickBot="1">
      <c r="A17" s="79" t="s">
        <v>120</v>
      </c>
      <c r="B17" s="127" t="s">
        <v>13</v>
      </c>
      <c r="C17" s="277" t="s">
        <v>7</v>
      </c>
      <c r="D17" s="256"/>
      <c r="E17" s="276"/>
      <c r="F17" s="275"/>
      <c r="G17" s="257"/>
      <c r="H17" s="256"/>
      <c r="I17" s="276" t="s">
        <v>7</v>
      </c>
      <c r="J17" s="275">
        <v>70</v>
      </c>
      <c r="K17" s="276" t="s">
        <v>7</v>
      </c>
      <c r="L17" s="275">
        <v>148</v>
      </c>
      <c r="M17" s="581" t="s">
        <v>7</v>
      </c>
      <c r="N17" s="358">
        <v>47</v>
      </c>
      <c r="O17" s="277" t="s">
        <v>7</v>
      </c>
      <c r="P17" s="275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47" customFormat="1" ht="54" customHeight="1" thickBot="1">
      <c r="A18" s="95" t="s">
        <v>121</v>
      </c>
      <c r="B18" s="127" t="s">
        <v>14</v>
      </c>
      <c r="C18" s="277" t="s">
        <v>7</v>
      </c>
      <c r="D18" s="256"/>
      <c r="E18" s="276"/>
      <c r="F18" s="275"/>
      <c r="G18" s="257"/>
      <c r="H18" s="256"/>
      <c r="I18" s="276" t="s">
        <v>7</v>
      </c>
      <c r="J18" s="275"/>
      <c r="K18" s="276" t="s">
        <v>7</v>
      </c>
      <c r="L18" s="275"/>
      <c r="M18" s="581" t="s">
        <v>7</v>
      </c>
      <c r="N18" s="358"/>
      <c r="O18" s="277" t="s">
        <v>7</v>
      </c>
      <c r="P18" s="275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86" s="48" customFormat="1" ht="38.25" customHeight="1" thickBot="1">
      <c r="A19" s="79" t="s">
        <v>122</v>
      </c>
      <c r="B19" s="127" t="s">
        <v>8</v>
      </c>
      <c r="C19" s="277"/>
      <c r="D19" s="237">
        <f>D7+D11+D17+D18</f>
        <v>0</v>
      </c>
      <c r="E19" s="276"/>
      <c r="F19" s="275"/>
      <c r="G19" s="257"/>
      <c r="H19" s="256"/>
      <c r="I19" s="276">
        <v>512</v>
      </c>
      <c r="J19" s="264">
        <f>J11+J17+J18</f>
        <v>234</v>
      </c>
      <c r="K19" s="276">
        <v>339</v>
      </c>
      <c r="L19" s="264">
        <f>L7+L11+L17+L18</f>
        <v>148</v>
      </c>
      <c r="M19" s="357">
        <v>126</v>
      </c>
      <c r="N19" s="368">
        <f>N7+N11+N17+N18</f>
        <v>47</v>
      </c>
      <c r="O19" s="277"/>
      <c r="P19" s="264">
        <f>P7+P11+P17+P18</f>
        <v>0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</row>
    <row r="20" spans="1:86" s="48" customFormat="1" ht="27.75" customHeight="1" thickBot="1">
      <c r="A20" s="79" t="s">
        <v>78</v>
      </c>
      <c r="B20" s="127" t="s">
        <v>28</v>
      </c>
      <c r="C20" s="277"/>
      <c r="D20" s="256"/>
      <c r="E20" s="276"/>
      <c r="F20" s="275"/>
      <c r="G20" s="257"/>
      <c r="H20" s="256"/>
      <c r="I20" s="276"/>
      <c r="J20" s="275"/>
      <c r="K20" s="276"/>
      <c r="L20" s="275"/>
      <c r="M20" s="357"/>
      <c r="N20" s="358"/>
      <c r="O20" s="277"/>
      <c r="P20" s="275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</row>
    <row r="21" spans="1:86" s="18" customFormat="1" ht="12.75" customHeight="1">
      <c r="A21" s="91" t="s">
        <v>30</v>
      </c>
      <c r="B21" s="134"/>
      <c r="C21" s="317"/>
      <c r="D21" s="244"/>
      <c r="E21" s="284"/>
      <c r="F21" s="267"/>
      <c r="G21" s="332"/>
      <c r="H21" s="244"/>
      <c r="I21" s="284"/>
      <c r="J21" s="267"/>
      <c r="K21" s="284"/>
      <c r="L21" s="267"/>
      <c r="M21" s="359"/>
      <c r="N21" s="373"/>
      <c r="O21" s="317"/>
      <c r="P21" s="267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</row>
    <row r="22" spans="1:86" s="18" customFormat="1" ht="27" customHeight="1">
      <c r="A22" s="92" t="s">
        <v>123</v>
      </c>
      <c r="B22" s="129" t="s">
        <v>68</v>
      </c>
      <c r="C22" s="340" t="s">
        <v>7</v>
      </c>
      <c r="D22" s="259"/>
      <c r="E22" s="279"/>
      <c r="F22" s="280"/>
      <c r="G22" s="361"/>
      <c r="H22" s="259"/>
      <c r="I22" s="279" t="s">
        <v>7</v>
      </c>
      <c r="J22" s="280"/>
      <c r="K22" s="279" t="s">
        <v>7</v>
      </c>
      <c r="L22" s="280"/>
      <c r="M22" s="362" t="s">
        <v>7</v>
      </c>
      <c r="N22" s="363"/>
      <c r="O22" s="340" t="s">
        <v>7</v>
      </c>
      <c r="P22" s="28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</row>
    <row r="23" spans="1:86" s="18" customFormat="1" ht="15.75" customHeight="1">
      <c r="A23" s="92" t="s">
        <v>124</v>
      </c>
      <c r="B23" s="129" t="s">
        <v>69</v>
      </c>
      <c r="C23" s="374" t="s">
        <v>7</v>
      </c>
      <c r="D23" s="253">
        <f>D25+D26</f>
        <v>0</v>
      </c>
      <c r="E23" s="342"/>
      <c r="F23" s="270"/>
      <c r="G23" s="334"/>
      <c r="H23" s="249"/>
      <c r="I23" s="342" t="s">
        <v>7</v>
      </c>
      <c r="J23" s="270">
        <f>J25+J26</f>
        <v>0</v>
      </c>
      <c r="K23" s="342" t="s">
        <v>7</v>
      </c>
      <c r="L23" s="270">
        <f>L25+L26</f>
        <v>0</v>
      </c>
      <c r="M23" s="375" t="s">
        <v>7</v>
      </c>
      <c r="N23" s="376">
        <f>N25+N26</f>
        <v>0</v>
      </c>
      <c r="O23" s="374" t="s">
        <v>7</v>
      </c>
      <c r="P23" s="250">
        <f>P25+P26</f>
        <v>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</row>
    <row r="24" spans="1:86" s="18" customFormat="1" ht="12" customHeight="1">
      <c r="A24" s="91" t="s">
        <v>74</v>
      </c>
      <c r="B24" s="128"/>
      <c r="C24" s="343"/>
      <c r="D24" s="244"/>
      <c r="E24" s="284"/>
      <c r="F24" s="268"/>
      <c r="G24" s="332"/>
      <c r="H24" s="247"/>
      <c r="I24" s="284"/>
      <c r="J24" s="268"/>
      <c r="K24" s="284"/>
      <c r="L24" s="268"/>
      <c r="M24" s="359"/>
      <c r="N24" s="360"/>
      <c r="O24" s="343"/>
      <c r="P24" s="267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</row>
    <row r="25" spans="1:86" s="18" customFormat="1" ht="24" customHeight="1">
      <c r="A25" s="94" t="s">
        <v>125</v>
      </c>
      <c r="B25" s="135" t="s">
        <v>70</v>
      </c>
      <c r="C25" s="340" t="s">
        <v>7</v>
      </c>
      <c r="D25" s="259"/>
      <c r="E25" s="279"/>
      <c r="F25" s="267"/>
      <c r="G25" s="361"/>
      <c r="H25" s="244"/>
      <c r="I25" s="279" t="s">
        <v>7</v>
      </c>
      <c r="J25" s="267"/>
      <c r="K25" s="279" t="s">
        <v>7</v>
      </c>
      <c r="L25" s="267"/>
      <c r="M25" s="362" t="s">
        <v>7</v>
      </c>
      <c r="N25" s="377"/>
      <c r="O25" s="340" t="s">
        <v>7</v>
      </c>
      <c r="P25" s="28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</row>
    <row r="26" spans="1:86" s="18" customFormat="1" ht="26.25" customHeight="1" thickBot="1">
      <c r="A26" s="96" t="s">
        <v>126</v>
      </c>
      <c r="B26" s="133" t="s">
        <v>71</v>
      </c>
      <c r="C26" s="343" t="s">
        <v>7</v>
      </c>
      <c r="D26" s="247"/>
      <c r="E26" s="284"/>
      <c r="F26" s="268"/>
      <c r="G26" s="332"/>
      <c r="H26" s="247"/>
      <c r="I26" s="284" t="s">
        <v>7</v>
      </c>
      <c r="J26" s="268"/>
      <c r="K26" s="284" t="s">
        <v>7</v>
      </c>
      <c r="L26" s="268"/>
      <c r="M26" s="378" t="s">
        <v>7</v>
      </c>
      <c r="N26" s="372"/>
      <c r="O26" s="343" t="s">
        <v>7</v>
      </c>
      <c r="P26" s="268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</row>
    <row r="27" spans="1:86" s="48" customFormat="1" ht="27" customHeight="1" thickBot="1">
      <c r="A27" s="79" t="s">
        <v>79</v>
      </c>
      <c r="B27" s="127" t="s">
        <v>9</v>
      </c>
      <c r="C27" s="277"/>
      <c r="D27" s="256"/>
      <c r="E27" s="276"/>
      <c r="F27" s="275"/>
      <c r="G27" s="257"/>
      <c r="H27" s="256"/>
      <c r="I27" s="276">
        <v>417</v>
      </c>
      <c r="J27" s="275">
        <v>116</v>
      </c>
      <c r="K27" s="276">
        <v>107</v>
      </c>
      <c r="L27" s="275">
        <v>40</v>
      </c>
      <c r="M27" s="357">
        <v>38</v>
      </c>
      <c r="N27" s="358">
        <v>10</v>
      </c>
      <c r="O27" s="277"/>
      <c r="P27" s="275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</row>
    <row r="28" spans="1:86" s="18" customFormat="1" ht="14.25" customHeight="1">
      <c r="A28" s="91" t="s">
        <v>31</v>
      </c>
      <c r="B28" s="131"/>
      <c r="C28" s="332"/>
      <c r="D28" s="244"/>
      <c r="E28" s="284"/>
      <c r="F28" s="267"/>
      <c r="G28" s="332"/>
      <c r="H28" s="244"/>
      <c r="I28" s="284"/>
      <c r="J28" s="267"/>
      <c r="K28" s="284"/>
      <c r="L28" s="267"/>
      <c r="M28" s="359"/>
      <c r="N28" s="316"/>
      <c r="O28" s="332"/>
      <c r="P28" s="267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</row>
    <row r="29" spans="1:86" s="18" customFormat="1" ht="26.25" customHeight="1">
      <c r="A29" s="92" t="s">
        <v>127</v>
      </c>
      <c r="B29" s="129" t="s">
        <v>63</v>
      </c>
      <c r="C29" s="342" t="s">
        <v>7</v>
      </c>
      <c r="D29" s="250">
        <f>D32+D31</f>
        <v>0</v>
      </c>
      <c r="E29" s="342"/>
      <c r="F29" s="270"/>
      <c r="G29" s="334"/>
      <c r="H29" s="249"/>
      <c r="I29" s="342" t="s">
        <v>7</v>
      </c>
      <c r="J29" s="270">
        <f>J31+J32</f>
        <v>0</v>
      </c>
      <c r="K29" s="342" t="s">
        <v>7</v>
      </c>
      <c r="L29" s="270">
        <f>L31+L32</f>
        <v>1</v>
      </c>
      <c r="M29" s="375" t="s">
        <v>7</v>
      </c>
      <c r="N29" s="376">
        <f>N31+N32</f>
        <v>0</v>
      </c>
      <c r="O29" s="379" t="s">
        <v>7</v>
      </c>
      <c r="P29" s="344">
        <f>P31+P32</f>
        <v>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</row>
    <row r="30" spans="1:86" s="18" customFormat="1" ht="12.75" customHeight="1">
      <c r="A30" s="96" t="s">
        <v>32</v>
      </c>
      <c r="B30" s="133"/>
      <c r="C30" s="332"/>
      <c r="D30" s="244"/>
      <c r="E30" s="284"/>
      <c r="F30" s="268"/>
      <c r="G30" s="332"/>
      <c r="H30" s="247"/>
      <c r="I30" s="284"/>
      <c r="J30" s="268"/>
      <c r="K30" s="284"/>
      <c r="L30" s="268"/>
      <c r="M30" s="378"/>
      <c r="N30" s="372"/>
      <c r="O30" s="345"/>
      <c r="P30" s="38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</row>
    <row r="31" spans="1:86" s="18" customFormat="1" ht="18" customHeight="1">
      <c r="A31" s="94" t="s">
        <v>125</v>
      </c>
      <c r="B31" s="135" t="s">
        <v>64</v>
      </c>
      <c r="C31" s="279" t="s">
        <v>7</v>
      </c>
      <c r="D31" s="280"/>
      <c r="E31" s="279"/>
      <c r="F31" s="267"/>
      <c r="G31" s="361"/>
      <c r="H31" s="244"/>
      <c r="I31" s="279" t="s">
        <v>7</v>
      </c>
      <c r="J31" s="267"/>
      <c r="K31" s="279" t="s">
        <v>7</v>
      </c>
      <c r="L31" s="267">
        <v>1</v>
      </c>
      <c r="M31" s="362" t="s">
        <v>7</v>
      </c>
      <c r="N31" s="377"/>
      <c r="O31" s="279" t="s">
        <v>7</v>
      </c>
      <c r="P31" s="28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</row>
    <row r="32" spans="1:86" s="18" customFormat="1" ht="28.5" customHeight="1">
      <c r="A32" s="97" t="s">
        <v>126</v>
      </c>
      <c r="B32" s="135" t="s">
        <v>65</v>
      </c>
      <c r="C32" s="285" t="s">
        <v>7</v>
      </c>
      <c r="D32" s="261"/>
      <c r="E32" s="285"/>
      <c r="F32" s="286"/>
      <c r="G32" s="370"/>
      <c r="H32" s="261"/>
      <c r="I32" s="285" t="s">
        <v>7</v>
      </c>
      <c r="J32" s="286"/>
      <c r="K32" s="285" t="s">
        <v>7</v>
      </c>
      <c r="L32" s="286"/>
      <c r="M32" s="381" t="s">
        <v>7</v>
      </c>
      <c r="N32" s="377"/>
      <c r="O32" s="285" t="s">
        <v>7</v>
      </c>
      <c r="P32" s="286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</row>
    <row r="33" spans="1:86" s="18" customFormat="1" ht="18" customHeight="1" thickBot="1">
      <c r="A33" s="91" t="s">
        <v>128</v>
      </c>
      <c r="B33" s="130" t="s">
        <v>66</v>
      </c>
      <c r="C33" s="332" t="s">
        <v>7</v>
      </c>
      <c r="D33" s="244"/>
      <c r="E33" s="284"/>
      <c r="F33" s="268"/>
      <c r="G33" s="364"/>
      <c r="H33" s="247"/>
      <c r="I33" s="335" t="s">
        <v>7</v>
      </c>
      <c r="J33" s="268"/>
      <c r="K33" s="335" t="s">
        <v>7</v>
      </c>
      <c r="L33" s="268"/>
      <c r="M33" s="359" t="s">
        <v>7</v>
      </c>
      <c r="N33" s="366"/>
      <c r="O33" s="332" t="s">
        <v>7</v>
      </c>
      <c r="P33" s="267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</row>
    <row r="34" spans="1:86" s="48" customFormat="1" ht="36.75" customHeight="1" thickBot="1">
      <c r="A34" s="79" t="s">
        <v>80</v>
      </c>
      <c r="B34" s="127" t="s">
        <v>10</v>
      </c>
      <c r="C34" s="382">
        <f>C19+C20+C27</f>
        <v>0</v>
      </c>
      <c r="D34" s="383">
        <f>D19+D20+D27</f>
        <v>0</v>
      </c>
      <c r="E34" s="384"/>
      <c r="F34" s="385"/>
      <c r="G34" s="386"/>
      <c r="H34" s="383"/>
      <c r="I34" s="384">
        <f aca="true" t="shared" si="0" ref="I34:P34">I19+I20+I27</f>
        <v>929</v>
      </c>
      <c r="J34" s="385">
        <f t="shared" si="0"/>
        <v>350</v>
      </c>
      <c r="K34" s="384">
        <f>K19+K20+K27</f>
        <v>446</v>
      </c>
      <c r="L34" s="385">
        <f>L19+L20+L27</f>
        <v>188</v>
      </c>
      <c r="M34" s="367">
        <f t="shared" si="0"/>
        <v>164</v>
      </c>
      <c r="N34" s="368">
        <f>N19+N20+N27</f>
        <v>57</v>
      </c>
      <c r="O34" s="382">
        <f t="shared" si="0"/>
        <v>0</v>
      </c>
      <c r="P34" s="385">
        <f t="shared" si="0"/>
        <v>0</v>
      </c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</row>
    <row r="35" spans="2:30" ht="12.7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2:30" ht="12.75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</row>
    <row r="37" spans="2:30" ht="12.75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2:30" ht="12.7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2:30" ht="12.7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2:30" ht="12.7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2:30" ht="12.7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</row>
    <row r="42" spans="2:30" ht="12.7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</row>
    <row r="43" spans="2:30" ht="12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pans="2:30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</row>
    <row r="45" spans="2:30" ht="12.7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</row>
    <row r="46" spans="2:30" ht="12.7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</row>
    <row r="47" spans="2:30" ht="12.7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pans="2:30" ht="12.75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</row>
    <row r="49" spans="2:30" ht="12.7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</row>
    <row r="50" spans="2:30" ht="12.7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</row>
    <row r="51" spans="2:30" ht="12.7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</row>
    <row r="52" spans="2:30" ht="12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</row>
    <row r="53" spans="2:30" ht="12.7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  <row r="54" spans="2:30" ht="12.7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</row>
    <row r="55" spans="2:30" ht="12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</row>
    <row r="56" spans="2:30" ht="12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</row>
    <row r="57" spans="2:30" ht="12.7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</row>
    <row r="58" spans="2:30" ht="12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  <row r="59" spans="2:30" ht="12.7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</row>
    <row r="60" spans="2:30" ht="12.7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</row>
    <row r="61" spans="2:30" ht="12.7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</row>
    <row r="62" spans="2:30" ht="12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</row>
    <row r="63" spans="2:30" ht="12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2:30" ht="12.7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</row>
    <row r="65" spans="2:30" ht="12.7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</row>
    <row r="66" spans="2:30" ht="12.7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</row>
    <row r="67" spans="2:30" ht="12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</row>
    <row r="68" spans="2:30" ht="12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</row>
    <row r="69" spans="2:30" ht="12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</row>
    <row r="70" spans="2:30" ht="12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</row>
    <row r="71" spans="2:30" ht="12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</row>
    <row r="72" spans="2:30" ht="12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</row>
    <row r="73" spans="2:30" ht="12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</row>
    <row r="74" spans="2:30" ht="12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</row>
    <row r="75" spans="2:30" ht="12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</row>
    <row r="76" spans="2:30" ht="12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</row>
    <row r="77" spans="2:30" ht="12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</row>
    <row r="78" spans="2:30" ht="12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</row>
    <row r="79" spans="2:30" ht="12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</row>
    <row r="80" spans="2:30" ht="12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</row>
    <row r="81" spans="2:30" ht="12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</row>
    <row r="82" spans="2:30" ht="12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</row>
    <row r="83" spans="2:30" ht="12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</row>
    <row r="84" spans="2:30" ht="12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</row>
    <row r="85" spans="2:30" ht="12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</row>
    <row r="86" spans="2:30" ht="12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</row>
    <row r="87" spans="2:30" ht="12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</row>
    <row r="88" spans="2:30" ht="12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</row>
    <row r="89" spans="2:30" ht="12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</row>
    <row r="90" spans="2:30" ht="12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</row>
    <row r="91" spans="2:30" ht="12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</row>
    <row r="92" spans="2:30" ht="12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</row>
    <row r="93" spans="2:30" ht="12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</row>
    <row r="94" spans="2:30" ht="12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</row>
    <row r="95" spans="2:30" ht="12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</row>
    <row r="96" spans="2:30" ht="12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</row>
    <row r="97" spans="2:30" ht="12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</row>
    <row r="98" spans="2:30" ht="12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</row>
    <row r="99" spans="2:30" ht="12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</row>
    <row r="100" spans="2:30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1" spans="2:30" ht="12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</row>
    <row r="102" spans="2:30" ht="12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</row>
    <row r="103" spans="2:30" ht="12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</row>
    <row r="104" spans="2:30" ht="12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</row>
    <row r="105" spans="2:30" ht="12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</row>
    <row r="106" spans="2:30" ht="12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</row>
    <row r="107" spans="2:30" ht="12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</row>
    <row r="108" spans="2:30" ht="12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</row>
    <row r="109" spans="2:30" ht="12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</row>
    <row r="110" spans="2:30" ht="12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</row>
    <row r="111" spans="2:30" ht="12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</row>
    <row r="112" spans="2:30" ht="12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</row>
    <row r="113" spans="2:30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</row>
    <row r="114" spans="2:30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</row>
    <row r="115" spans="2:30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</row>
  </sheetData>
  <sheetProtection/>
  <mergeCells count="11">
    <mergeCell ref="E4:F4"/>
    <mergeCell ref="G4:H4"/>
    <mergeCell ref="M4:N4"/>
    <mergeCell ref="C3:P3"/>
    <mergeCell ref="C4:D4"/>
    <mergeCell ref="K4:L4"/>
    <mergeCell ref="A2:P2"/>
    <mergeCell ref="A3:A5"/>
    <mergeCell ref="B3:B5"/>
    <mergeCell ref="I4:J4"/>
    <mergeCell ref="O4:P4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7"/>
  <sheetViews>
    <sheetView zoomScalePageLayoutView="0" workbookViewId="0" topLeftCell="E1">
      <selection activeCell="I20" sqref="I20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4.25390625" style="1" customWidth="1"/>
    <col min="4" max="4" width="14.875" style="1" customWidth="1"/>
    <col min="5" max="5" width="15.125" style="1" customWidth="1"/>
    <col min="6" max="6" width="14.75390625" style="1" customWidth="1"/>
    <col min="7" max="7" width="12.75390625" style="1" customWidth="1"/>
    <col min="8" max="9" width="14.875" style="1" customWidth="1"/>
    <col min="10" max="10" width="10.875" style="1" customWidth="1"/>
    <col min="11" max="11" width="9.62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679" t="s">
        <v>98</v>
      </c>
      <c r="Q1" s="679"/>
    </row>
    <row r="2" spans="1:17" s="21" customFormat="1" ht="13.5" customHeight="1" thickBot="1">
      <c r="A2" s="680" t="s">
        <v>136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</row>
    <row r="3" spans="1:17" ht="12.75" customHeight="1" thickBot="1">
      <c r="A3" s="666" t="s">
        <v>4</v>
      </c>
      <c r="B3" s="726" t="s">
        <v>18</v>
      </c>
      <c r="C3" s="723" t="s">
        <v>38</v>
      </c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</row>
    <row r="4" spans="1:17" ht="108" customHeight="1" thickBot="1">
      <c r="A4" s="666"/>
      <c r="B4" s="726"/>
      <c r="C4" s="682" t="s">
        <v>168</v>
      </c>
      <c r="D4" s="682"/>
      <c r="E4" s="682"/>
      <c r="F4" s="682" t="s">
        <v>200</v>
      </c>
      <c r="G4" s="682"/>
      <c r="H4" s="682"/>
      <c r="I4" s="809" t="s">
        <v>194</v>
      </c>
      <c r="J4" s="810"/>
      <c r="K4" s="670"/>
      <c r="L4" s="682" t="s">
        <v>201</v>
      </c>
      <c r="M4" s="682"/>
      <c r="N4" s="682"/>
      <c r="O4" s="682" t="s">
        <v>202</v>
      </c>
      <c r="P4" s="682"/>
      <c r="Q4" s="682"/>
    </row>
    <row r="5" spans="1:17" s="20" customFormat="1" ht="77.25" customHeight="1" thickBot="1">
      <c r="A5" s="666"/>
      <c r="B5" s="726"/>
      <c r="C5" s="72" t="s">
        <v>137</v>
      </c>
      <c r="D5" s="74" t="s">
        <v>138</v>
      </c>
      <c r="E5" s="74" t="s">
        <v>42</v>
      </c>
      <c r="F5" s="72" t="s">
        <v>137</v>
      </c>
      <c r="G5" s="74" t="s">
        <v>138</v>
      </c>
      <c r="H5" s="74" t="s">
        <v>42</v>
      </c>
      <c r="I5" s="72" t="s">
        <v>137</v>
      </c>
      <c r="J5" s="74" t="s">
        <v>138</v>
      </c>
      <c r="K5" s="74" t="s">
        <v>42</v>
      </c>
      <c r="L5" s="72" t="s">
        <v>137</v>
      </c>
      <c r="M5" s="74" t="s">
        <v>138</v>
      </c>
      <c r="N5" s="74" t="s">
        <v>42</v>
      </c>
      <c r="O5" s="72" t="s">
        <v>137</v>
      </c>
      <c r="P5" s="74" t="s">
        <v>138</v>
      </c>
      <c r="Q5" s="74" t="s">
        <v>42</v>
      </c>
    </row>
    <row r="6" spans="1:17" ht="13.5" thickBot="1">
      <c r="A6" s="91">
        <v>1</v>
      </c>
      <c r="B6" s="136" t="s">
        <v>5</v>
      </c>
      <c r="C6" s="136" t="s">
        <v>6</v>
      </c>
      <c r="D6" s="71">
        <v>4</v>
      </c>
      <c r="E6" s="71">
        <v>5</v>
      </c>
      <c r="F6" s="75">
        <v>6</v>
      </c>
      <c r="G6" s="75">
        <v>7</v>
      </c>
      <c r="H6" s="75">
        <v>8</v>
      </c>
      <c r="I6" s="75">
        <v>6</v>
      </c>
      <c r="J6" s="75">
        <v>7</v>
      </c>
      <c r="K6" s="75">
        <v>8</v>
      </c>
      <c r="L6" s="75">
        <v>9</v>
      </c>
      <c r="M6" s="75">
        <v>10</v>
      </c>
      <c r="N6" s="648">
        <v>11</v>
      </c>
      <c r="O6" s="75">
        <v>12</v>
      </c>
      <c r="P6" s="75">
        <v>13</v>
      </c>
      <c r="Q6" s="75">
        <v>14</v>
      </c>
    </row>
    <row r="7" spans="1:17" s="49" customFormat="1" ht="33" customHeight="1" thickBot="1">
      <c r="A7" s="107" t="s">
        <v>139</v>
      </c>
      <c r="B7" s="80" t="s">
        <v>19</v>
      </c>
      <c r="C7" s="566"/>
      <c r="D7" s="636"/>
      <c r="E7" s="611"/>
      <c r="F7" s="636"/>
      <c r="G7" s="566"/>
      <c r="H7" s="611"/>
      <c r="I7" s="636"/>
      <c r="J7" s="566"/>
      <c r="K7" s="611"/>
      <c r="L7" s="566"/>
      <c r="M7" s="636"/>
      <c r="N7" s="611"/>
      <c r="O7" s="636"/>
      <c r="P7" s="566"/>
      <c r="Q7" s="630"/>
    </row>
    <row r="8" spans="1:17" s="49" customFormat="1" ht="39.75" customHeight="1" thickBot="1">
      <c r="A8" s="107" t="s">
        <v>140</v>
      </c>
      <c r="B8" s="80" t="s">
        <v>20</v>
      </c>
      <c r="C8" s="567">
        <f>C10+C11+C12+C13+C14</f>
        <v>0</v>
      </c>
      <c r="D8" s="567">
        <f aca="true" t="shared" si="0" ref="D8:Q8">D10+D11+D12+D13+D14</f>
        <v>0</v>
      </c>
      <c r="E8" s="601">
        <f t="shared" si="0"/>
        <v>0</v>
      </c>
      <c r="F8" s="567">
        <f t="shared" si="0"/>
        <v>1</v>
      </c>
      <c r="G8" s="567">
        <f t="shared" si="0"/>
        <v>1</v>
      </c>
      <c r="H8" s="601">
        <f t="shared" si="0"/>
        <v>1</v>
      </c>
      <c r="I8" s="567">
        <f t="shared" si="0"/>
        <v>0</v>
      </c>
      <c r="J8" s="567">
        <f t="shared" si="0"/>
        <v>0</v>
      </c>
      <c r="K8" s="601">
        <f t="shared" si="0"/>
        <v>0</v>
      </c>
      <c r="L8" s="567">
        <f t="shared" si="0"/>
        <v>0</v>
      </c>
      <c r="M8" s="567">
        <f t="shared" si="0"/>
        <v>0</v>
      </c>
      <c r="N8" s="601">
        <f t="shared" si="0"/>
        <v>0</v>
      </c>
      <c r="O8" s="567">
        <f t="shared" si="0"/>
        <v>0</v>
      </c>
      <c r="P8" s="567">
        <f t="shared" si="0"/>
        <v>0</v>
      </c>
      <c r="Q8" s="601">
        <f t="shared" si="0"/>
        <v>0</v>
      </c>
    </row>
    <row r="9" spans="1:17" ht="15" customHeight="1">
      <c r="A9" s="109" t="s">
        <v>73</v>
      </c>
      <c r="B9" s="88"/>
      <c r="C9" s="639"/>
      <c r="D9" s="640"/>
      <c r="E9" s="631"/>
      <c r="F9" s="640"/>
      <c r="G9" s="639"/>
      <c r="H9" s="631"/>
      <c r="I9" s="640"/>
      <c r="J9" s="639"/>
      <c r="K9" s="631"/>
      <c r="L9" s="639"/>
      <c r="M9" s="640"/>
      <c r="N9" s="631"/>
      <c r="O9" s="640"/>
      <c r="P9" s="639"/>
      <c r="Q9" s="629"/>
    </row>
    <row r="10" spans="1:17" ht="27" customHeight="1">
      <c r="A10" s="445" t="s">
        <v>141</v>
      </c>
      <c r="B10" s="55" t="s">
        <v>46</v>
      </c>
      <c r="C10" s="641"/>
      <c r="D10" s="642"/>
      <c r="E10" s="632"/>
      <c r="F10" s="642"/>
      <c r="G10" s="641"/>
      <c r="H10" s="632"/>
      <c r="I10" s="642"/>
      <c r="J10" s="641"/>
      <c r="K10" s="632"/>
      <c r="L10" s="641"/>
      <c r="M10" s="642"/>
      <c r="N10" s="632"/>
      <c r="O10" s="642"/>
      <c r="P10" s="641"/>
      <c r="Q10" s="580"/>
    </row>
    <row r="11" spans="1:17" ht="27.75" customHeight="1">
      <c r="A11" s="446" t="s">
        <v>142</v>
      </c>
      <c r="B11" s="56" t="s">
        <v>21</v>
      </c>
      <c r="C11" s="643"/>
      <c r="D11" s="644"/>
      <c r="E11" s="633"/>
      <c r="F11" s="644">
        <v>1</v>
      </c>
      <c r="G11" s="643">
        <v>1</v>
      </c>
      <c r="H11" s="633">
        <v>1</v>
      </c>
      <c r="I11" s="644"/>
      <c r="J11" s="643"/>
      <c r="K11" s="633"/>
      <c r="L11" s="643"/>
      <c r="M11" s="644"/>
      <c r="N11" s="633"/>
      <c r="O11" s="644"/>
      <c r="P11" s="643"/>
      <c r="Q11" s="579"/>
    </row>
    <row r="12" spans="1:17" ht="27.75" customHeight="1">
      <c r="A12" s="446" t="s">
        <v>143</v>
      </c>
      <c r="B12" s="56" t="s">
        <v>22</v>
      </c>
      <c r="C12" s="643"/>
      <c r="D12" s="644"/>
      <c r="E12" s="633"/>
      <c r="F12" s="644"/>
      <c r="G12" s="643"/>
      <c r="H12" s="633"/>
      <c r="I12" s="644"/>
      <c r="J12" s="643"/>
      <c r="K12" s="633"/>
      <c r="L12" s="643"/>
      <c r="M12" s="644"/>
      <c r="N12" s="633"/>
      <c r="O12" s="644"/>
      <c r="P12" s="643"/>
      <c r="Q12" s="579"/>
    </row>
    <row r="13" spans="1:17" ht="27.75" customHeight="1">
      <c r="A13" s="446" t="s">
        <v>144</v>
      </c>
      <c r="B13" s="56" t="s">
        <v>23</v>
      </c>
      <c r="C13" s="639"/>
      <c r="D13" s="640"/>
      <c r="E13" s="631"/>
      <c r="F13" s="640"/>
      <c r="G13" s="639"/>
      <c r="H13" s="631"/>
      <c r="I13" s="640"/>
      <c r="J13" s="639"/>
      <c r="K13" s="631"/>
      <c r="L13" s="639"/>
      <c r="M13" s="640"/>
      <c r="N13" s="631"/>
      <c r="O13" s="640"/>
      <c r="P13" s="639"/>
      <c r="Q13" s="629"/>
    </row>
    <row r="14" spans="1:17" ht="26.25" customHeight="1" thickBot="1">
      <c r="A14" s="447" t="s">
        <v>145</v>
      </c>
      <c r="B14" s="57" t="s">
        <v>45</v>
      </c>
      <c r="C14" s="645"/>
      <c r="D14" s="646"/>
      <c r="E14" s="634"/>
      <c r="F14" s="646"/>
      <c r="G14" s="645"/>
      <c r="H14" s="634"/>
      <c r="I14" s="646"/>
      <c r="J14" s="645"/>
      <c r="K14" s="634"/>
      <c r="L14" s="645"/>
      <c r="M14" s="646"/>
      <c r="N14" s="634"/>
      <c r="O14" s="646"/>
      <c r="P14" s="645"/>
      <c r="Q14" s="635"/>
    </row>
    <row r="15" spans="1:17" s="49" customFormat="1" ht="76.5" customHeight="1" thickBot="1">
      <c r="A15" s="111" t="s">
        <v>161</v>
      </c>
      <c r="B15" s="80" t="s">
        <v>47</v>
      </c>
      <c r="C15" s="566"/>
      <c r="D15" s="636"/>
      <c r="E15" s="601"/>
      <c r="F15" s="636">
        <v>1</v>
      </c>
      <c r="G15" s="566">
        <v>1</v>
      </c>
      <c r="H15" s="601">
        <v>1</v>
      </c>
      <c r="I15" s="636">
        <v>3.4</v>
      </c>
      <c r="J15" s="566">
        <v>3.4</v>
      </c>
      <c r="K15" s="601">
        <v>3</v>
      </c>
      <c r="L15" s="566">
        <v>1</v>
      </c>
      <c r="M15" s="636">
        <v>1</v>
      </c>
      <c r="N15" s="654">
        <v>1</v>
      </c>
      <c r="O15" s="636"/>
      <c r="P15" s="566"/>
      <c r="Q15" s="601"/>
    </row>
    <row r="16" spans="1:17" s="49" customFormat="1" ht="81" customHeight="1" thickBot="1">
      <c r="A16" s="114" t="s">
        <v>159</v>
      </c>
      <c r="B16" s="80" t="s">
        <v>48</v>
      </c>
      <c r="C16" s="566"/>
      <c r="D16" s="636"/>
      <c r="E16" s="601"/>
      <c r="F16" s="636"/>
      <c r="G16" s="566"/>
      <c r="H16" s="601"/>
      <c r="I16" s="636"/>
      <c r="J16" s="566"/>
      <c r="K16" s="601"/>
      <c r="L16" s="566"/>
      <c r="M16" s="636"/>
      <c r="N16" s="654"/>
      <c r="O16" s="636"/>
      <c r="P16" s="566"/>
      <c r="Q16" s="601"/>
    </row>
    <row r="17" spans="1:17" s="49" customFormat="1" ht="66" customHeight="1" thickBot="1">
      <c r="A17" s="112" t="s">
        <v>160</v>
      </c>
      <c r="B17" s="138" t="s">
        <v>49</v>
      </c>
      <c r="C17" s="637">
        <f>C7+C8+C15+C16</f>
        <v>0</v>
      </c>
      <c r="D17" s="647">
        <f>D7+D8+D15+D16</f>
        <v>0</v>
      </c>
      <c r="E17" s="638">
        <f>E7+E8+E15+E16</f>
        <v>0</v>
      </c>
      <c r="F17" s="647">
        <f aca="true" t="shared" si="1" ref="F17:Q17">F7+F8+F15+F16</f>
        <v>2</v>
      </c>
      <c r="G17" s="637">
        <f t="shared" si="1"/>
        <v>2</v>
      </c>
      <c r="H17" s="638">
        <f t="shared" si="1"/>
        <v>2</v>
      </c>
      <c r="I17" s="647">
        <f>I7+I8+I15+I16</f>
        <v>3.4</v>
      </c>
      <c r="J17" s="637">
        <f>J7+J8+J15+J16</f>
        <v>3.4</v>
      </c>
      <c r="K17" s="638">
        <f>K7+K8+K15+K16</f>
        <v>3</v>
      </c>
      <c r="L17" s="637">
        <f t="shared" si="1"/>
        <v>1</v>
      </c>
      <c r="M17" s="647">
        <f t="shared" si="1"/>
        <v>1</v>
      </c>
      <c r="N17" s="655">
        <f t="shared" si="1"/>
        <v>1</v>
      </c>
      <c r="O17" s="647">
        <f t="shared" si="1"/>
        <v>0</v>
      </c>
      <c r="P17" s="637">
        <f t="shared" si="1"/>
        <v>0</v>
      </c>
      <c r="Q17" s="638">
        <f t="shared" si="1"/>
        <v>0</v>
      </c>
    </row>
  </sheetData>
  <sheetProtection/>
  <mergeCells count="10">
    <mergeCell ref="I4:K4"/>
    <mergeCell ref="C3:Q3"/>
    <mergeCell ref="C4:E4"/>
    <mergeCell ref="P1:Q1"/>
    <mergeCell ref="A2:Q2"/>
    <mergeCell ref="A3:A5"/>
    <mergeCell ref="B3:B5"/>
    <mergeCell ref="F4:H4"/>
    <mergeCell ref="L4:N4"/>
    <mergeCell ref="O4:Q4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90"/>
  <sheetViews>
    <sheetView zoomScalePageLayoutView="0" workbookViewId="0" topLeftCell="A1">
      <selection activeCell="L13" sqref="L13:M13"/>
    </sheetView>
  </sheetViews>
  <sheetFormatPr defaultColWidth="9.00390625" defaultRowHeight="12.75"/>
  <cols>
    <col min="1" max="1" width="44.75390625" style="4" customWidth="1"/>
    <col min="2" max="2" width="6.625" style="1" customWidth="1"/>
    <col min="3" max="3" width="17.125" style="1" customWidth="1"/>
    <col min="4" max="4" width="15.125" style="1" customWidth="1"/>
    <col min="5" max="11" width="9.125" style="1" hidden="1" customWidth="1"/>
    <col min="12" max="12" width="17.625" style="1" customWidth="1"/>
    <col min="13" max="15" width="18.00390625" style="1" customWidth="1"/>
    <col min="16" max="16" width="17.375" style="1" customWidth="1"/>
    <col min="17" max="17" width="16.375" style="1" customWidth="1"/>
    <col min="18" max="18" width="16.625" style="1" customWidth="1"/>
    <col min="19" max="19" width="17.375" style="1" customWidth="1"/>
    <col min="20" max="16384" width="9.125" style="1" customWidth="1"/>
  </cols>
  <sheetData>
    <row r="1" spans="3:19" ht="16.5" customHeight="1">
      <c r="C1" s="811"/>
      <c r="D1" s="811"/>
      <c r="R1" s="24"/>
      <c r="S1" s="24" t="s">
        <v>99</v>
      </c>
    </row>
    <row r="2" spans="1:19" ht="24.75" customHeight="1" thickBot="1">
      <c r="A2" s="721" t="s">
        <v>149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</row>
    <row r="3" spans="1:19" ht="16.5" customHeight="1" thickBot="1">
      <c r="A3" s="682" t="s">
        <v>4</v>
      </c>
      <c r="B3" s="682" t="s">
        <v>18</v>
      </c>
      <c r="C3" s="723" t="s">
        <v>39</v>
      </c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</row>
    <row r="4" spans="1:19" ht="109.5" customHeight="1" thickBot="1">
      <c r="A4" s="682"/>
      <c r="B4" s="682"/>
      <c r="C4" s="682" t="s">
        <v>203</v>
      </c>
      <c r="D4" s="682"/>
      <c r="E4" s="77"/>
      <c r="F4" s="77"/>
      <c r="G4" s="77"/>
      <c r="H4" s="77"/>
      <c r="I4" s="77"/>
      <c r="J4" s="77"/>
      <c r="K4" s="77"/>
      <c r="L4" s="682" t="s">
        <v>204</v>
      </c>
      <c r="M4" s="682"/>
      <c r="N4" s="809" t="s">
        <v>194</v>
      </c>
      <c r="O4" s="670"/>
      <c r="P4" s="682" t="s">
        <v>205</v>
      </c>
      <c r="Q4" s="682"/>
      <c r="R4" s="682" t="s">
        <v>206</v>
      </c>
      <c r="S4" s="682"/>
    </row>
    <row r="5" spans="1:19" ht="13.5" customHeight="1" hidden="1">
      <c r="A5" s="682"/>
      <c r="B5" s="682"/>
      <c r="C5" s="139"/>
      <c r="D5" s="139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5"/>
    </row>
    <row r="6" spans="1:19" ht="13.5" customHeight="1" thickBot="1">
      <c r="A6" s="682"/>
      <c r="B6" s="682"/>
      <c r="C6" s="723" t="s">
        <v>40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</row>
    <row r="7" spans="1:19" s="3" customFormat="1" ht="15" customHeight="1" thickBot="1">
      <c r="A7" s="71">
        <v>1</v>
      </c>
      <c r="B7" s="75">
        <v>2</v>
      </c>
      <c r="C7" s="694">
        <v>4</v>
      </c>
      <c r="D7" s="694"/>
      <c r="E7" s="75"/>
      <c r="F7" s="75"/>
      <c r="G7" s="75"/>
      <c r="H7" s="75"/>
      <c r="I7" s="75"/>
      <c r="J7" s="75"/>
      <c r="K7" s="75"/>
      <c r="L7" s="694">
        <v>6</v>
      </c>
      <c r="M7" s="767"/>
      <c r="N7" s="814"/>
      <c r="O7" s="815"/>
      <c r="P7" s="694">
        <v>8</v>
      </c>
      <c r="Q7" s="767"/>
      <c r="R7" s="694">
        <v>10</v>
      </c>
      <c r="S7" s="767"/>
    </row>
    <row r="8" spans="1:19" s="50" customFormat="1" ht="37.5" customHeight="1">
      <c r="A8" s="187" t="s">
        <v>81</v>
      </c>
      <c r="B8" s="164">
        <v>300</v>
      </c>
      <c r="C8" s="797"/>
      <c r="D8" s="798"/>
      <c r="E8" s="392"/>
      <c r="F8" s="392"/>
      <c r="G8" s="392"/>
      <c r="H8" s="392"/>
      <c r="I8" s="392"/>
      <c r="J8" s="392"/>
      <c r="K8" s="392"/>
      <c r="L8" s="797">
        <v>1</v>
      </c>
      <c r="M8" s="798"/>
      <c r="N8" s="816"/>
      <c r="O8" s="798"/>
      <c r="P8" s="797"/>
      <c r="Q8" s="798"/>
      <c r="R8" s="795"/>
      <c r="S8" s="796"/>
    </row>
    <row r="9" spans="1:19" ht="44.25" customHeight="1">
      <c r="A9" s="188" t="s">
        <v>156</v>
      </c>
      <c r="B9" s="165">
        <v>400</v>
      </c>
      <c r="C9" s="822">
        <f>'0106-25_0113_0203_0412_0505расх'!D11-'0106-25_0113_0203_0412_0505расх'!D16</f>
        <v>0</v>
      </c>
      <c r="D9" s="823"/>
      <c r="E9" s="393"/>
      <c r="F9" s="393"/>
      <c r="G9" s="393"/>
      <c r="H9" s="393"/>
      <c r="I9" s="393"/>
      <c r="J9" s="393"/>
      <c r="K9" s="393"/>
      <c r="L9" s="827">
        <f>'0106-25_0113_0203_0412_0505расх'!J11-'0106-25_0113_0203_0412_0505расх'!J16</f>
        <v>164</v>
      </c>
      <c r="M9" s="825"/>
      <c r="N9" s="824">
        <f>'0106-25_0113_0203_0412_0505расх'!L11-'0106-25_0113_0203_0412_0505расх'!L16</f>
        <v>0</v>
      </c>
      <c r="O9" s="825"/>
      <c r="P9" s="827">
        <f>'0106-25_0113_0203_0412_0505расх'!N11-'0106-25_0113_0203_0412_0505расх'!N16</f>
        <v>0</v>
      </c>
      <c r="Q9" s="825"/>
      <c r="R9" s="824">
        <f>'0106-25_0113_0203_0412_0505расх'!P11-'0106-25_0113_0203_0412_0505расх'!P16</f>
        <v>0</v>
      </c>
      <c r="S9" s="825"/>
    </row>
    <row r="10" spans="1:19" ht="16.5" customHeight="1">
      <c r="A10" s="189" t="s">
        <v>72</v>
      </c>
      <c r="B10" s="141"/>
      <c r="C10" s="785"/>
      <c r="D10" s="786"/>
      <c r="E10" s="291"/>
      <c r="F10" s="291"/>
      <c r="G10" s="291"/>
      <c r="H10" s="291"/>
      <c r="I10" s="291"/>
      <c r="J10" s="291"/>
      <c r="K10" s="291"/>
      <c r="L10" s="785"/>
      <c r="M10" s="786"/>
      <c r="N10" s="793"/>
      <c r="O10" s="786"/>
      <c r="P10" s="785"/>
      <c r="Q10" s="786"/>
      <c r="R10" s="793"/>
      <c r="S10" s="786"/>
    </row>
    <row r="11" spans="1:19" ht="21.75" customHeight="1">
      <c r="A11" s="190" t="s">
        <v>151</v>
      </c>
      <c r="B11" s="166">
        <v>410</v>
      </c>
      <c r="C11" s="787"/>
      <c r="D11" s="788"/>
      <c r="E11" s="394"/>
      <c r="F11" s="394"/>
      <c r="G11" s="394"/>
      <c r="H11" s="394"/>
      <c r="I11" s="394"/>
      <c r="J11" s="394"/>
      <c r="K11" s="394"/>
      <c r="L11" s="787"/>
      <c r="M11" s="788"/>
      <c r="N11" s="799"/>
      <c r="O11" s="788"/>
      <c r="P11" s="787"/>
      <c r="Q11" s="788"/>
      <c r="R11" s="799"/>
      <c r="S11" s="788"/>
    </row>
    <row r="12" spans="1:19" ht="29.25" customHeight="1">
      <c r="A12" s="191" t="s">
        <v>152</v>
      </c>
      <c r="B12" s="167">
        <v>420</v>
      </c>
      <c r="C12" s="789"/>
      <c r="D12" s="790"/>
      <c r="E12" s="394"/>
      <c r="F12" s="394"/>
      <c r="G12" s="394"/>
      <c r="H12" s="394"/>
      <c r="I12" s="394"/>
      <c r="J12" s="394"/>
      <c r="K12" s="394"/>
      <c r="L12" s="789">
        <v>164</v>
      </c>
      <c r="M12" s="790"/>
      <c r="N12" s="826"/>
      <c r="O12" s="790"/>
      <c r="P12" s="789"/>
      <c r="Q12" s="790"/>
      <c r="R12" s="826"/>
      <c r="S12" s="790"/>
    </row>
    <row r="13" spans="1:19" ht="26.25" customHeight="1">
      <c r="A13" s="191" t="s">
        <v>153</v>
      </c>
      <c r="B13" s="167">
        <v>430</v>
      </c>
      <c r="C13" s="789"/>
      <c r="D13" s="790"/>
      <c r="E13" s="394"/>
      <c r="F13" s="394"/>
      <c r="G13" s="394"/>
      <c r="H13" s="394"/>
      <c r="I13" s="394"/>
      <c r="J13" s="394"/>
      <c r="K13" s="394"/>
      <c r="L13" s="789"/>
      <c r="M13" s="790"/>
      <c r="N13" s="826"/>
      <c r="O13" s="790"/>
      <c r="P13" s="789"/>
      <c r="Q13" s="790"/>
      <c r="R13" s="826"/>
      <c r="S13" s="790"/>
    </row>
    <row r="14" spans="1:19" ht="29.25" customHeight="1">
      <c r="A14" s="191" t="s">
        <v>154</v>
      </c>
      <c r="B14" s="167">
        <v>440</v>
      </c>
      <c r="C14" s="789"/>
      <c r="D14" s="790"/>
      <c r="E14" s="394"/>
      <c r="F14" s="394"/>
      <c r="G14" s="394"/>
      <c r="H14" s="394"/>
      <c r="I14" s="394"/>
      <c r="J14" s="394"/>
      <c r="K14" s="394"/>
      <c r="L14" s="835"/>
      <c r="M14" s="836"/>
      <c r="N14" s="826"/>
      <c r="O14" s="790"/>
      <c r="P14" s="835"/>
      <c r="Q14" s="836"/>
      <c r="R14" s="837"/>
      <c r="S14" s="836"/>
    </row>
    <row r="15" spans="1:19" ht="31.5" customHeight="1" thickBot="1">
      <c r="A15" s="451" t="s">
        <v>155</v>
      </c>
      <c r="B15" s="168">
        <v>450</v>
      </c>
      <c r="C15" s="791"/>
      <c r="D15" s="792"/>
      <c r="E15" s="394"/>
      <c r="F15" s="394"/>
      <c r="G15" s="394"/>
      <c r="H15" s="394"/>
      <c r="I15" s="394"/>
      <c r="J15" s="394"/>
      <c r="K15" s="394"/>
      <c r="L15" s="832"/>
      <c r="M15" s="833"/>
      <c r="N15" s="830"/>
      <c r="O15" s="831"/>
      <c r="P15" s="834"/>
      <c r="Q15" s="829"/>
      <c r="R15" s="828"/>
      <c r="S15" s="829"/>
    </row>
    <row r="16" spans="1:19" ht="33.75" customHeight="1" thickBot="1">
      <c r="A16" s="450" t="s">
        <v>4</v>
      </c>
      <c r="B16" s="184"/>
      <c r="C16" s="157" t="s">
        <v>58</v>
      </c>
      <c r="D16" s="185" t="s">
        <v>59</v>
      </c>
      <c r="E16" s="178" t="s">
        <v>50</v>
      </c>
      <c r="F16" s="819" t="s">
        <v>51</v>
      </c>
      <c r="G16" s="820"/>
      <c r="H16" s="180" t="s">
        <v>50</v>
      </c>
      <c r="I16" s="819" t="s">
        <v>51</v>
      </c>
      <c r="J16" s="820"/>
      <c r="K16" s="179" t="s">
        <v>50</v>
      </c>
      <c r="L16" s="186" t="s">
        <v>58</v>
      </c>
      <c r="M16" s="157" t="s">
        <v>59</v>
      </c>
      <c r="N16" s="186" t="s">
        <v>58</v>
      </c>
      <c r="O16" s="157" t="s">
        <v>59</v>
      </c>
      <c r="P16" s="186" t="s">
        <v>58</v>
      </c>
      <c r="Q16" s="157" t="s">
        <v>59</v>
      </c>
      <c r="R16" s="157" t="s">
        <v>58</v>
      </c>
      <c r="S16" s="185" t="s">
        <v>59</v>
      </c>
    </row>
    <row r="17" spans="1:19" ht="14.25" customHeight="1" thickBot="1">
      <c r="A17" s="123">
        <v>1</v>
      </c>
      <c r="B17" s="52">
        <v>2</v>
      </c>
      <c r="C17" s="155">
        <v>3</v>
      </c>
      <c r="D17" s="73">
        <v>4</v>
      </c>
      <c r="E17" s="181">
        <v>5</v>
      </c>
      <c r="F17" s="821">
        <v>6</v>
      </c>
      <c r="G17" s="821"/>
      <c r="H17" s="182">
        <v>7</v>
      </c>
      <c r="I17" s="821">
        <v>8</v>
      </c>
      <c r="J17" s="821"/>
      <c r="K17" s="183">
        <v>9</v>
      </c>
      <c r="L17" s="159">
        <v>5</v>
      </c>
      <c r="M17" s="155">
        <v>6</v>
      </c>
      <c r="N17" s="159">
        <v>7</v>
      </c>
      <c r="O17" s="155">
        <v>8</v>
      </c>
      <c r="P17" s="155">
        <v>9</v>
      </c>
      <c r="Q17" s="73">
        <v>10</v>
      </c>
      <c r="R17" s="155">
        <v>11</v>
      </c>
      <c r="S17" s="73">
        <v>12</v>
      </c>
    </row>
    <row r="18" spans="1:19" ht="15" customHeight="1">
      <c r="A18" s="704" t="s">
        <v>157</v>
      </c>
      <c r="B18" s="158"/>
      <c r="C18" s="222"/>
      <c r="D18" s="215"/>
      <c r="E18" s="216"/>
      <c r="F18" s="817"/>
      <c r="G18" s="817"/>
      <c r="H18" s="217"/>
      <c r="I18" s="817"/>
      <c r="J18" s="817"/>
      <c r="K18" s="218"/>
      <c r="L18" s="223"/>
      <c r="M18" s="224"/>
      <c r="N18" s="223"/>
      <c r="O18" s="224"/>
      <c r="P18" s="223"/>
      <c r="Q18" s="224"/>
      <c r="R18" s="222"/>
      <c r="S18" s="215"/>
    </row>
    <row r="19" spans="1:19" ht="39.75" customHeight="1" thickBot="1">
      <c r="A19" s="705"/>
      <c r="B19" s="137">
        <v>460</v>
      </c>
      <c r="C19" s="395"/>
      <c r="D19" s="396"/>
      <c r="E19" s="397"/>
      <c r="F19" s="818"/>
      <c r="G19" s="818"/>
      <c r="H19" s="398"/>
      <c r="I19" s="818"/>
      <c r="J19" s="818"/>
      <c r="K19" s="399"/>
      <c r="L19" s="454"/>
      <c r="M19" s="395"/>
      <c r="N19" s="410"/>
      <c r="O19" s="395"/>
      <c r="P19" s="454"/>
      <c r="Q19" s="455"/>
      <c r="R19" s="455"/>
      <c r="S19" s="396"/>
    </row>
    <row r="20" spans="1:19" ht="12.75" customHeight="1">
      <c r="A20" s="706" t="s">
        <v>158</v>
      </c>
      <c r="B20" s="141"/>
      <c r="C20" s="401"/>
      <c r="D20" s="402"/>
      <c r="E20" s="403"/>
      <c r="F20" s="812"/>
      <c r="G20" s="812"/>
      <c r="H20" s="404"/>
      <c r="I20" s="812"/>
      <c r="J20" s="812"/>
      <c r="K20" s="405"/>
      <c r="L20" s="406"/>
      <c r="M20" s="407"/>
      <c r="N20" s="407"/>
      <c r="O20" s="407"/>
      <c r="P20" s="406"/>
      <c r="Q20" s="406"/>
      <c r="R20" s="408"/>
      <c r="S20" s="409"/>
    </row>
    <row r="21" spans="1:19" ht="21.75" customHeight="1" thickBot="1">
      <c r="A21" s="707"/>
      <c r="B21" s="160">
        <v>470</v>
      </c>
      <c r="C21" s="410"/>
      <c r="D21" s="395"/>
      <c r="E21" s="411"/>
      <c r="F21" s="813"/>
      <c r="G21" s="813"/>
      <c r="H21" s="412"/>
      <c r="I21" s="813"/>
      <c r="J21" s="813"/>
      <c r="K21" s="413"/>
      <c r="L21" s="400"/>
      <c r="M21" s="414"/>
      <c r="N21" s="414"/>
      <c r="O21" s="414"/>
      <c r="P21" s="400"/>
      <c r="Q21" s="400"/>
      <c r="R21" s="415"/>
      <c r="S21" s="416"/>
    </row>
    <row r="22" spans="1:17" ht="9" customHeight="1">
      <c r="A22" s="29"/>
      <c r="B22" s="29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9" ht="24.75" customHeight="1">
      <c r="A23" s="702"/>
      <c r="B23" s="703"/>
      <c r="C23" s="703"/>
      <c r="D23" s="703"/>
      <c r="E23" s="703"/>
      <c r="F23" s="703"/>
      <c r="G23" s="703"/>
      <c r="H23" s="703"/>
      <c r="I23" s="703"/>
      <c r="J23" s="703"/>
      <c r="K23" s="703"/>
      <c r="L23" s="703"/>
      <c r="M23" s="703"/>
      <c r="N23" s="703"/>
      <c r="O23" s="703"/>
      <c r="P23" s="703"/>
      <c r="Q23" s="703"/>
      <c r="R23" s="703"/>
      <c r="S23" s="703"/>
    </row>
    <row r="24" spans="1:17" ht="24.75" customHeight="1">
      <c r="A24" s="3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24.75" customHeight="1">
      <c r="A25" s="3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5" customHeight="1">
      <c r="A26" s="32"/>
      <c r="B26" s="697"/>
      <c r="C26" s="698"/>
      <c r="D26" s="698"/>
      <c r="E26" s="30"/>
      <c r="F26" s="30"/>
      <c r="G26" s="30"/>
      <c r="H26" s="30"/>
      <c r="I26" s="30"/>
      <c r="J26" s="30"/>
      <c r="K26" s="30"/>
      <c r="L26" s="36"/>
      <c r="M26" s="685"/>
      <c r="N26" s="685"/>
      <c r="O26" s="685"/>
      <c r="P26" s="675"/>
      <c r="Q26" s="30"/>
    </row>
    <row r="27" spans="1:17" ht="11.25" customHeight="1">
      <c r="A27" s="32"/>
      <c r="B27" s="32"/>
      <c r="C27" s="695"/>
      <c r="D27" s="695"/>
      <c r="E27" s="14"/>
      <c r="F27" s="30"/>
      <c r="G27" s="30"/>
      <c r="H27" s="30"/>
      <c r="I27" s="30"/>
      <c r="J27" s="30"/>
      <c r="K27" s="30"/>
      <c r="L27" s="30"/>
      <c r="M27" s="708"/>
      <c r="N27" s="708"/>
      <c r="O27" s="708"/>
      <c r="P27" s="708"/>
      <c r="Q27" s="30"/>
    </row>
    <row r="28" spans="1:17" ht="10.5" customHeight="1">
      <c r="A28" s="33"/>
      <c r="B28" s="32"/>
      <c r="C28" s="31"/>
      <c r="D28" s="31"/>
      <c r="E28" s="34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0.5" customHeight="1">
      <c r="A29" s="33"/>
      <c r="B29" s="720"/>
      <c r="C29" s="720"/>
      <c r="D29" s="720"/>
      <c r="E29" s="684"/>
      <c r="F29" s="684"/>
      <c r="G29" s="30"/>
      <c r="H29" s="30"/>
      <c r="I29" s="30"/>
      <c r="J29" s="30"/>
      <c r="K29" s="30"/>
      <c r="L29" s="30"/>
      <c r="M29" s="685"/>
      <c r="N29" s="685"/>
      <c r="O29" s="685"/>
      <c r="P29" s="675"/>
      <c r="Q29" s="30"/>
    </row>
    <row r="30" spans="1:17" ht="13.5" customHeight="1">
      <c r="A30" s="14"/>
      <c r="B30" s="708"/>
      <c r="C30" s="708"/>
      <c r="D30" s="708"/>
      <c r="E30" s="712"/>
      <c r="F30" s="712"/>
      <c r="G30" s="30"/>
      <c r="H30" s="30"/>
      <c r="I30" s="30"/>
      <c r="J30" s="30"/>
      <c r="K30" s="30"/>
      <c r="L30" s="30"/>
      <c r="M30" s="708"/>
      <c r="N30" s="708"/>
      <c r="O30" s="708"/>
      <c r="P30" s="708"/>
      <c r="Q30" s="30"/>
    </row>
    <row r="31" spans="1:17" ht="14.25" customHeight="1">
      <c r="A31" s="14"/>
      <c r="B31" s="31"/>
      <c r="C31" s="31"/>
      <c r="D31" s="31"/>
      <c r="E31" s="34"/>
      <c r="F31" s="3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4" ht="29.25" customHeight="1" hidden="1">
      <c r="A32" s="5"/>
      <c r="B32" s="719"/>
      <c r="C32" s="718"/>
      <c r="D32" s="718"/>
    </row>
    <row r="33" spans="1:4" ht="11.25" customHeight="1" hidden="1">
      <c r="A33" s="7"/>
      <c r="B33" s="718"/>
      <c r="C33" s="718"/>
      <c r="D33" s="718"/>
    </row>
    <row r="34" spans="1:4" ht="30.75" customHeight="1" hidden="1">
      <c r="A34" s="8"/>
      <c r="B34" s="717"/>
      <c r="C34" s="717"/>
      <c r="D34" s="717"/>
    </row>
    <row r="35" spans="1:4" ht="10.5" customHeight="1" hidden="1">
      <c r="A35" s="9"/>
      <c r="B35" s="718"/>
      <c r="C35" s="718"/>
      <c r="D35" s="718"/>
    </row>
    <row r="36" spans="1:4" ht="33.75" customHeight="1" hidden="1">
      <c r="A36" s="9"/>
      <c r="B36" s="716"/>
      <c r="C36" s="716"/>
      <c r="D36" s="716"/>
    </row>
    <row r="37" spans="1:4" ht="12.75" hidden="1">
      <c r="A37" s="6"/>
      <c r="B37" s="2"/>
      <c r="C37" s="2"/>
      <c r="D37" s="2"/>
    </row>
    <row r="38" spans="1:4" ht="12.75" hidden="1">
      <c r="A38" s="6"/>
      <c r="B38" s="2"/>
      <c r="C38" s="2"/>
      <c r="D38" s="2"/>
    </row>
    <row r="39" spans="1:4" ht="12.75" hidden="1">
      <c r="A39" s="6"/>
      <c r="B39" s="2"/>
      <c r="C39" s="2"/>
      <c r="D39" s="2"/>
    </row>
    <row r="40" spans="1:4" ht="12.75" hidden="1">
      <c r="A40" s="6"/>
      <c r="B40" s="2"/>
      <c r="C40" s="2"/>
      <c r="D40" s="2"/>
    </row>
    <row r="41" spans="1:4" ht="12.75" hidden="1">
      <c r="A41" s="6"/>
      <c r="B41" s="2"/>
      <c r="C41" s="2"/>
      <c r="D41" s="2"/>
    </row>
    <row r="42" spans="1:4" ht="12.75" hidden="1">
      <c r="A42" s="6"/>
      <c r="B42" s="2"/>
      <c r="C42" s="2"/>
      <c r="D42" s="2"/>
    </row>
    <row r="43" spans="1:4" ht="12.75" hidden="1">
      <c r="A43" s="6"/>
      <c r="B43" s="2"/>
      <c r="C43" s="2"/>
      <c r="D43" s="2"/>
    </row>
    <row r="44" spans="1:4" ht="12.75" hidden="1">
      <c r="A44" s="6"/>
      <c r="B44" s="2"/>
      <c r="C44" s="2"/>
      <c r="D44" s="2"/>
    </row>
    <row r="45" spans="1:4" ht="12.75" hidden="1">
      <c r="A45" s="6"/>
      <c r="B45" s="2"/>
      <c r="C45" s="2"/>
      <c r="D45" s="2"/>
    </row>
    <row r="46" spans="1:4" ht="12.75" hidden="1">
      <c r="A46" s="6"/>
      <c r="B46" s="2"/>
      <c r="C46" s="2"/>
      <c r="D46" s="2"/>
    </row>
    <row r="47" spans="1:4" ht="12.75" hidden="1">
      <c r="A47" s="6"/>
      <c r="B47" s="2"/>
      <c r="C47" s="2"/>
      <c r="D47" s="2"/>
    </row>
    <row r="48" spans="1:4" ht="12.75" hidden="1">
      <c r="A48" s="6"/>
      <c r="B48" s="2"/>
      <c r="C48" s="2"/>
      <c r="D48" s="2"/>
    </row>
    <row r="49" spans="1:4" ht="12.75" hidden="1">
      <c r="A49" s="6"/>
      <c r="B49" s="2"/>
      <c r="C49" s="2"/>
      <c r="D49" s="2"/>
    </row>
    <row r="50" spans="1:4" ht="12.75" hidden="1">
      <c r="A50" s="6"/>
      <c r="B50" s="2"/>
      <c r="C50" s="2"/>
      <c r="D50" s="2"/>
    </row>
    <row r="51" spans="1:4" ht="12.75" hidden="1">
      <c r="A51" s="6"/>
      <c r="B51" s="2"/>
      <c r="C51" s="2"/>
      <c r="D51" s="2"/>
    </row>
    <row r="52" spans="1:4" ht="12.75" hidden="1">
      <c r="A52" s="6"/>
      <c r="B52" s="2"/>
      <c r="C52" s="2"/>
      <c r="D52" s="2"/>
    </row>
    <row r="53" spans="1:4" ht="12.75" hidden="1">
      <c r="A53" s="6"/>
      <c r="B53" s="2"/>
      <c r="C53" s="2"/>
      <c r="D53" s="2"/>
    </row>
    <row r="54" spans="1:4" ht="12.75" hidden="1">
      <c r="A54" s="6"/>
      <c r="B54" s="2"/>
      <c r="C54" s="2"/>
      <c r="D54" s="2"/>
    </row>
    <row r="55" spans="1:4" ht="12.75" hidden="1">
      <c r="A55" s="6"/>
      <c r="B55" s="2"/>
      <c r="C55" s="2"/>
      <c r="D55" s="2"/>
    </row>
    <row r="56" spans="1:4" ht="12.75" hidden="1">
      <c r="A56" s="6"/>
      <c r="B56" s="2"/>
      <c r="C56" s="2"/>
      <c r="D56" s="2"/>
    </row>
    <row r="57" spans="1:4" ht="12.75" hidden="1">
      <c r="A57" s="6"/>
      <c r="B57" s="2"/>
      <c r="C57" s="2"/>
      <c r="D57" s="2"/>
    </row>
    <row r="58" spans="1:4" ht="12.75" hidden="1">
      <c r="A58" s="6"/>
      <c r="B58" s="2"/>
      <c r="C58" s="2"/>
      <c r="D58" s="2"/>
    </row>
    <row r="59" spans="1:4" ht="12.75" hidden="1">
      <c r="A59" s="6"/>
      <c r="B59" s="2"/>
      <c r="C59" s="2"/>
      <c r="D59" s="2"/>
    </row>
    <row r="60" spans="1:4" ht="12.75" hidden="1">
      <c r="A60" s="6"/>
      <c r="B60" s="2"/>
      <c r="C60" s="2"/>
      <c r="D60" s="2"/>
    </row>
    <row r="61" spans="1:4" ht="12.75" hidden="1">
      <c r="A61" s="6"/>
      <c r="B61" s="2"/>
      <c r="C61" s="2"/>
      <c r="D61" s="2"/>
    </row>
    <row r="62" spans="1:4" ht="12.75" hidden="1">
      <c r="A62" s="6"/>
      <c r="B62" s="2"/>
      <c r="C62" s="2"/>
      <c r="D62" s="2"/>
    </row>
    <row r="63" spans="1:4" ht="12.75" hidden="1">
      <c r="A63" s="6"/>
      <c r="B63" s="2"/>
      <c r="C63" s="2"/>
      <c r="D63" s="2"/>
    </row>
    <row r="64" spans="1:4" ht="12.75" hidden="1">
      <c r="A64" s="6"/>
      <c r="B64" s="2"/>
      <c r="C64" s="2"/>
      <c r="D64" s="2"/>
    </row>
    <row r="65" spans="1:4" ht="12.75" hidden="1">
      <c r="A65" s="6"/>
      <c r="B65" s="2"/>
      <c r="C65" s="2"/>
      <c r="D65" s="2"/>
    </row>
    <row r="66" spans="1:4" ht="12.75" hidden="1">
      <c r="A66" s="6"/>
      <c r="B66" s="2"/>
      <c r="C66" s="2"/>
      <c r="D66" s="2"/>
    </row>
    <row r="67" spans="1:4" ht="12.75" hidden="1">
      <c r="A67" s="6"/>
      <c r="B67" s="2"/>
      <c r="C67" s="2"/>
      <c r="D67" s="2"/>
    </row>
    <row r="68" spans="1:4" ht="12.75" hidden="1">
      <c r="A68" s="6"/>
      <c r="B68" s="2"/>
      <c r="C68" s="2"/>
      <c r="D68" s="2"/>
    </row>
    <row r="69" spans="1:4" ht="12.75" hidden="1">
      <c r="A69" s="6"/>
      <c r="B69" s="2"/>
      <c r="C69" s="2"/>
      <c r="D69" s="2"/>
    </row>
    <row r="70" spans="1:4" ht="12.75" hidden="1">
      <c r="A70" s="6"/>
      <c r="B70" s="2"/>
      <c r="C70" s="2"/>
      <c r="D70" s="2"/>
    </row>
    <row r="71" spans="1:4" ht="12.75" hidden="1">
      <c r="A71" s="6"/>
      <c r="B71" s="2"/>
      <c r="C71" s="2"/>
      <c r="D71" s="2"/>
    </row>
    <row r="72" spans="1:4" ht="12.75" hidden="1">
      <c r="A72" s="6"/>
      <c r="B72" s="2"/>
      <c r="C72" s="2"/>
      <c r="D72" s="2"/>
    </row>
    <row r="73" spans="1:4" ht="12.75" hidden="1">
      <c r="A73" s="6"/>
      <c r="B73" s="2"/>
      <c r="C73" s="2"/>
      <c r="D73" s="2"/>
    </row>
    <row r="74" spans="1:4" ht="12.75" hidden="1">
      <c r="A74" s="6"/>
      <c r="B74" s="2"/>
      <c r="C74" s="2"/>
      <c r="D74" s="2"/>
    </row>
    <row r="75" spans="1:4" ht="12.75" hidden="1">
      <c r="A75" s="6"/>
      <c r="B75" s="2"/>
      <c r="C75" s="2"/>
      <c r="D75" s="2"/>
    </row>
    <row r="76" spans="1:4" ht="12.75" hidden="1">
      <c r="A76" s="6"/>
      <c r="B76" s="2"/>
      <c r="C76" s="2"/>
      <c r="D76" s="2"/>
    </row>
    <row r="77" spans="1:4" ht="12.75" hidden="1">
      <c r="A77" s="6"/>
      <c r="B77" s="2"/>
      <c r="C77" s="2"/>
      <c r="D77" s="2"/>
    </row>
    <row r="78" spans="1:4" ht="12.75" hidden="1">
      <c r="A78" s="6"/>
      <c r="B78" s="2"/>
      <c r="C78" s="2"/>
      <c r="D78" s="2"/>
    </row>
    <row r="79" spans="1:4" ht="12.75" hidden="1">
      <c r="A79" s="6"/>
      <c r="B79" s="2"/>
      <c r="C79" s="2"/>
      <c r="D79" s="2"/>
    </row>
    <row r="80" spans="1:4" ht="12.75" hidden="1">
      <c r="A80" s="6"/>
      <c r="B80" s="2"/>
      <c r="C80" s="2"/>
      <c r="D80" s="2"/>
    </row>
    <row r="81" spans="1:4" ht="12.75" hidden="1">
      <c r="A81" s="6"/>
      <c r="B81" s="2"/>
      <c r="C81" s="2"/>
      <c r="D81" s="2"/>
    </row>
    <row r="82" spans="1:4" ht="12.75" hidden="1">
      <c r="A82" s="6"/>
      <c r="B82" s="2"/>
      <c r="C82" s="2"/>
      <c r="D82" s="2"/>
    </row>
    <row r="83" spans="1:4" ht="12.75" hidden="1">
      <c r="A83" s="6"/>
      <c r="B83" s="2"/>
      <c r="C83" s="2"/>
      <c r="D83" s="2"/>
    </row>
    <row r="84" spans="1:4" ht="12.75" hidden="1">
      <c r="A84" s="6"/>
      <c r="B84" s="2"/>
      <c r="C84" s="2"/>
      <c r="D84" s="2"/>
    </row>
    <row r="85" spans="1:4" ht="12.75" hidden="1">
      <c r="A85" s="6"/>
      <c r="B85" s="2"/>
      <c r="C85" s="2"/>
      <c r="D85" s="2"/>
    </row>
    <row r="86" spans="1:4" ht="12.75" hidden="1">
      <c r="A86" s="6"/>
      <c r="B86" s="2"/>
      <c r="C86" s="2"/>
      <c r="D86" s="2"/>
    </row>
    <row r="87" spans="1:4" ht="12.75" hidden="1">
      <c r="A87" s="6"/>
      <c r="B87" s="2"/>
      <c r="C87" s="2"/>
      <c r="D87" s="2"/>
    </row>
    <row r="88" spans="1:4" ht="12.75" hidden="1">
      <c r="A88" s="6"/>
      <c r="B88" s="2"/>
      <c r="C88" s="2"/>
      <c r="D88" s="2"/>
    </row>
    <row r="89" spans="1:4" ht="12.75" hidden="1">
      <c r="A89" s="6"/>
      <c r="B89" s="2"/>
      <c r="C89" s="2"/>
      <c r="D89" s="2"/>
    </row>
    <row r="90" spans="1:4" ht="12.75" hidden="1">
      <c r="A90" s="6"/>
      <c r="B90" s="2"/>
      <c r="C90" s="2"/>
      <c r="D90" s="2"/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</sheetData>
  <sheetProtection/>
  <mergeCells count="86">
    <mergeCell ref="R11:S11"/>
    <mergeCell ref="L12:M12"/>
    <mergeCell ref="R12:S12"/>
    <mergeCell ref="N14:O14"/>
    <mergeCell ref="L14:M14"/>
    <mergeCell ref="P13:Q13"/>
    <mergeCell ref="P14:Q14"/>
    <mergeCell ref="R13:S13"/>
    <mergeCell ref="R14:S14"/>
    <mergeCell ref="P12:Q12"/>
    <mergeCell ref="R15:S15"/>
    <mergeCell ref="L13:M13"/>
    <mergeCell ref="N13:O13"/>
    <mergeCell ref="N15:O15"/>
    <mergeCell ref="L15:M15"/>
    <mergeCell ref="P15:Q15"/>
    <mergeCell ref="N12:O12"/>
    <mergeCell ref="L9:M9"/>
    <mergeCell ref="P9:Q9"/>
    <mergeCell ref="L11:M11"/>
    <mergeCell ref="P11:Q11"/>
    <mergeCell ref="N11:O11"/>
    <mergeCell ref="R9:S9"/>
    <mergeCell ref="L10:M10"/>
    <mergeCell ref="P10:Q10"/>
    <mergeCell ref="R10:S10"/>
    <mergeCell ref="N9:O9"/>
    <mergeCell ref="N10:O10"/>
    <mergeCell ref="A2:S2"/>
    <mergeCell ref="A3:A6"/>
    <mergeCell ref="B3:B6"/>
    <mergeCell ref="L4:M4"/>
    <mergeCell ref="P4:Q4"/>
    <mergeCell ref="R4:S4"/>
    <mergeCell ref="C4:D4"/>
    <mergeCell ref="N4:O4"/>
    <mergeCell ref="C9:D9"/>
    <mergeCell ref="C10:D10"/>
    <mergeCell ref="C11:D11"/>
    <mergeCell ref="F18:G18"/>
    <mergeCell ref="C12:D12"/>
    <mergeCell ref="C13:D13"/>
    <mergeCell ref="C14:D14"/>
    <mergeCell ref="C15:D15"/>
    <mergeCell ref="I18:J18"/>
    <mergeCell ref="F19:G19"/>
    <mergeCell ref="I19:J19"/>
    <mergeCell ref="F16:G16"/>
    <mergeCell ref="I16:J16"/>
    <mergeCell ref="F17:G17"/>
    <mergeCell ref="I17:J17"/>
    <mergeCell ref="E29:F29"/>
    <mergeCell ref="M29:P29"/>
    <mergeCell ref="B30:D30"/>
    <mergeCell ref="E30:F30"/>
    <mergeCell ref="M30:P30"/>
    <mergeCell ref="B29:D29"/>
    <mergeCell ref="B36:D36"/>
    <mergeCell ref="B32:D32"/>
    <mergeCell ref="B33:D33"/>
    <mergeCell ref="B34:D34"/>
    <mergeCell ref="B35:D35"/>
    <mergeCell ref="A23:S23"/>
    <mergeCell ref="B26:D26"/>
    <mergeCell ref="M26:P26"/>
    <mergeCell ref="C27:D27"/>
    <mergeCell ref="M27:P27"/>
    <mergeCell ref="R8:S8"/>
    <mergeCell ref="C8:D8"/>
    <mergeCell ref="L7:M7"/>
    <mergeCell ref="P7:Q7"/>
    <mergeCell ref="R7:S7"/>
    <mergeCell ref="C7:D7"/>
    <mergeCell ref="N7:O7"/>
    <mergeCell ref="N8:O8"/>
    <mergeCell ref="P8:Q8"/>
    <mergeCell ref="A18:A19"/>
    <mergeCell ref="A20:A21"/>
    <mergeCell ref="C1:D1"/>
    <mergeCell ref="L8:M8"/>
    <mergeCell ref="C3:S3"/>
    <mergeCell ref="C6:S6"/>
    <mergeCell ref="F20:G20"/>
    <mergeCell ref="I20:J20"/>
    <mergeCell ref="F21:G21"/>
    <mergeCell ref="I21:J21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CB73"/>
  <sheetViews>
    <sheetView zoomScale="75" zoomScaleNormal="75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4" sqref="D34"/>
    </sheetView>
  </sheetViews>
  <sheetFormatPr defaultColWidth="9.00390625" defaultRowHeight="12.75"/>
  <cols>
    <col min="1" max="1" width="79.25390625" style="0" customWidth="1"/>
    <col min="2" max="2" width="7.00390625" style="0" customWidth="1"/>
    <col min="3" max="3" width="21.00390625" style="0" customWidth="1"/>
    <col min="4" max="4" width="17.625" style="0" customWidth="1"/>
    <col min="5" max="5" width="14.25390625" style="0" customWidth="1"/>
    <col min="6" max="6" width="16.125" style="0" customWidth="1"/>
    <col min="7" max="7" width="14.00390625" style="0" customWidth="1"/>
    <col min="8" max="8" width="14.75390625" style="0" customWidth="1"/>
    <col min="9" max="9" width="15.125" style="0" customWidth="1"/>
    <col min="10" max="10" width="17.875" style="0" customWidth="1"/>
  </cols>
  <sheetData>
    <row r="1" ht="12.75">
      <c r="J1" s="24" t="s">
        <v>100</v>
      </c>
    </row>
    <row r="2" spans="1:10" s="11" customFormat="1" ht="17.25" customHeight="1" thickBot="1">
      <c r="A2" s="663" t="s">
        <v>129</v>
      </c>
      <c r="B2" s="663"/>
      <c r="C2" s="663"/>
      <c r="D2" s="663"/>
      <c r="E2" s="663"/>
      <c r="F2" s="663"/>
      <c r="G2" s="663"/>
      <c r="H2" s="663"/>
      <c r="I2" s="663"/>
      <c r="J2" s="663"/>
    </row>
    <row r="3" spans="1:10" s="17" customFormat="1" ht="15" customHeight="1" thickBot="1">
      <c r="A3" s="664" t="s">
        <v>4</v>
      </c>
      <c r="B3" s="838" t="s">
        <v>2</v>
      </c>
      <c r="C3" s="807" t="s">
        <v>39</v>
      </c>
      <c r="D3" s="808"/>
      <c r="E3" s="808"/>
      <c r="F3" s="808"/>
      <c r="G3" s="808"/>
      <c r="H3" s="808"/>
      <c r="I3" s="808"/>
      <c r="J3" s="727"/>
    </row>
    <row r="4" spans="1:10" s="11" customFormat="1" ht="119.25" customHeight="1" thickBot="1">
      <c r="A4" s="664"/>
      <c r="B4" s="839"/>
      <c r="C4" s="667" t="s">
        <v>207</v>
      </c>
      <c r="D4" s="669"/>
      <c r="E4" s="809"/>
      <c r="F4" s="670"/>
      <c r="G4" s="667"/>
      <c r="H4" s="669"/>
      <c r="I4" s="667"/>
      <c r="J4" s="669"/>
    </row>
    <row r="5" spans="1:10" s="11" customFormat="1" ht="47.25" customHeight="1" thickBot="1">
      <c r="A5" s="664"/>
      <c r="B5" s="840"/>
      <c r="C5" s="72" t="s">
        <v>3</v>
      </c>
      <c r="D5" s="74" t="s">
        <v>115</v>
      </c>
      <c r="E5" s="72" t="s">
        <v>3</v>
      </c>
      <c r="F5" s="74" t="s">
        <v>115</v>
      </c>
      <c r="G5" s="72" t="s">
        <v>3</v>
      </c>
      <c r="H5" s="74" t="s">
        <v>115</v>
      </c>
      <c r="I5" s="72" t="s">
        <v>3</v>
      </c>
      <c r="J5" s="74" t="s">
        <v>115</v>
      </c>
    </row>
    <row r="6" spans="1:10" s="11" customFormat="1" ht="13.5" customHeight="1" thickBot="1">
      <c r="A6" s="90">
        <v>1</v>
      </c>
      <c r="B6" s="125" t="s">
        <v>5</v>
      </c>
      <c r="C6" s="125" t="s">
        <v>6</v>
      </c>
      <c r="D6" s="124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  <c r="J6" s="124">
        <v>10</v>
      </c>
    </row>
    <row r="7" spans="1:25" s="47" customFormat="1" ht="33" customHeight="1" thickBot="1">
      <c r="A7" s="79" t="s">
        <v>116</v>
      </c>
      <c r="B7" s="173" t="s">
        <v>11</v>
      </c>
      <c r="C7" s="417" t="s">
        <v>7</v>
      </c>
      <c r="D7" s="275">
        <f>D9+D10</f>
        <v>0</v>
      </c>
      <c r="E7" s="236" t="s">
        <v>7</v>
      </c>
      <c r="F7" s="258"/>
      <c r="G7" s="234" t="s">
        <v>7</v>
      </c>
      <c r="H7" s="235"/>
      <c r="I7" s="236" t="s">
        <v>7</v>
      </c>
      <c r="J7" s="235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s="11" customFormat="1" ht="12.75" customHeight="1">
      <c r="A8" s="91" t="s">
        <v>29</v>
      </c>
      <c r="B8" s="174"/>
      <c r="C8" s="418"/>
      <c r="D8" s="267"/>
      <c r="E8" s="240"/>
      <c r="F8" s="241"/>
      <c r="G8" s="238"/>
      <c r="H8" s="239"/>
      <c r="I8" s="240"/>
      <c r="J8" s="23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s="11" customFormat="1" ht="18" customHeight="1">
      <c r="A9" s="92" t="s">
        <v>62</v>
      </c>
      <c r="B9" s="175" t="s">
        <v>24</v>
      </c>
      <c r="C9" s="419" t="s">
        <v>7</v>
      </c>
      <c r="D9" s="280"/>
      <c r="E9" s="243" t="s">
        <v>7</v>
      </c>
      <c r="F9" s="241"/>
      <c r="G9" s="242" t="s">
        <v>7</v>
      </c>
      <c r="H9" s="239"/>
      <c r="I9" s="243" t="s">
        <v>7</v>
      </c>
      <c r="J9" s="23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s="11" customFormat="1" ht="27" customHeight="1" thickBot="1">
      <c r="A10" s="93" t="s">
        <v>117</v>
      </c>
      <c r="B10" s="176" t="s">
        <v>25</v>
      </c>
      <c r="C10" s="420" t="s">
        <v>7</v>
      </c>
      <c r="D10" s="268"/>
      <c r="E10" s="246" t="s">
        <v>7</v>
      </c>
      <c r="F10" s="260"/>
      <c r="G10" s="245" t="s">
        <v>7</v>
      </c>
      <c r="H10" s="248"/>
      <c r="I10" s="246" t="s">
        <v>7</v>
      </c>
      <c r="J10" s="24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s="47" customFormat="1" ht="33.75" customHeight="1" thickBot="1">
      <c r="A11" s="79" t="s">
        <v>118</v>
      </c>
      <c r="B11" s="173" t="s">
        <v>12</v>
      </c>
      <c r="C11" s="417" t="s">
        <v>7</v>
      </c>
      <c r="D11" s="264">
        <f>D13+D14+D16</f>
        <v>960</v>
      </c>
      <c r="E11" s="236" t="s">
        <v>7</v>
      </c>
      <c r="F11" s="258"/>
      <c r="G11" s="234" t="s">
        <v>7</v>
      </c>
      <c r="H11" s="235"/>
      <c r="I11" s="236" t="s">
        <v>7</v>
      </c>
      <c r="J11" s="235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s="11" customFormat="1" ht="13.5" customHeight="1">
      <c r="A12" s="91" t="s">
        <v>43</v>
      </c>
      <c r="B12" s="177"/>
      <c r="C12" s="418"/>
      <c r="D12" s="267"/>
      <c r="E12" s="240"/>
      <c r="F12" s="241"/>
      <c r="G12" s="238"/>
      <c r="H12" s="239"/>
      <c r="I12" s="240"/>
      <c r="J12" s="23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11" customFormat="1" ht="14.25" customHeight="1">
      <c r="A13" s="92" t="s">
        <v>67</v>
      </c>
      <c r="B13" s="82" t="s">
        <v>15</v>
      </c>
      <c r="C13" s="419" t="s">
        <v>7</v>
      </c>
      <c r="D13" s="280">
        <v>960</v>
      </c>
      <c r="E13" s="243" t="s">
        <v>7</v>
      </c>
      <c r="F13" s="282"/>
      <c r="G13" s="242" t="s">
        <v>7</v>
      </c>
      <c r="H13" s="251"/>
      <c r="I13" s="243" t="s">
        <v>7</v>
      </c>
      <c r="J13" s="251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11" customFormat="1" ht="13.5" customHeight="1">
      <c r="A14" s="92" t="s">
        <v>26</v>
      </c>
      <c r="B14" s="85" t="s">
        <v>16</v>
      </c>
      <c r="C14" s="421" t="s">
        <v>7</v>
      </c>
      <c r="D14" s="286"/>
      <c r="E14" s="240" t="s">
        <v>7</v>
      </c>
      <c r="F14" s="282"/>
      <c r="G14" s="238" t="s">
        <v>7</v>
      </c>
      <c r="H14" s="251"/>
      <c r="I14" s="240" t="s">
        <v>7</v>
      </c>
      <c r="J14" s="251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11" customFormat="1" ht="12.75" customHeight="1">
      <c r="A15" s="94" t="s">
        <v>119</v>
      </c>
      <c r="B15" s="86" t="s">
        <v>17</v>
      </c>
      <c r="C15" s="421" t="s">
        <v>7</v>
      </c>
      <c r="D15" s="268"/>
      <c r="E15" s="254" t="s">
        <v>7</v>
      </c>
      <c r="F15" s="422"/>
      <c r="G15" s="252" t="s">
        <v>7</v>
      </c>
      <c r="H15" s="271"/>
      <c r="I15" s="254" t="s">
        <v>7</v>
      </c>
      <c r="J15" s="27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11" customFormat="1" ht="28.5" customHeight="1" thickBot="1">
      <c r="A16" s="93" t="s">
        <v>117</v>
      </c>
      <c r="B16" s="83" t="s">
        <v>27</v>
      </c>
      <c r="C16" s="420" t="s">
        <v>7</v>
      </c>
      <c r="D16" s="268"/>
      <c r="E16" s="246" t="s">
        <v>7</v>
      </c>
      <c r="F16" s="260"/>
      <c r="G16" s="245" t="s">
        <v>7</v>
      </c>
      <c r="H16" s="248"/>
      <c r="I16" s="246" t="s">
        <v>7</v>
      </c>
      <c r="J16" s="24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7" customFormat="1" ht="40.5" customHeight="1" thickBot="1">
      <c r="A17" s="79" t="s">
        <v>120</v>
      </c>
      <c r="B17" s="80" t="s">
        <v>13</v>
      </c>
      <c r="C17" s="417" t="s">
        <v>7</v>
      </c>
      <c r="D17" s="275"/>
      <c r="E17" s="236" t="s">
        <v>7</v>
      </c>
      <c r="F17" s="258"/>
      <c r="G17" s="234" t="s">
        <v>7</v>
      </c>
      <c r="H17" s="235"/>
      <c r="I17" s="236" t="s">
        <v>7</v>
      </c>
      <c r="J17" s="235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1:25" s="47" customFormat="1" ht="54" customHeight="1" thickBot="1">
      <c r="A18" s="95" t="s">
        <v>121</v>
      </c>
      <c r="B18" s="80" t="s">
        <v>14</v>
      </c>
      <c r="C18" s="417" t="s">
        <v>7</v>
      </c>
      <c r="D18" s="275">
        <v>185</v>
      </c>
      <c r="E18" s="236" t="s">
        <v>7</v>
      </c>
      <c r="F18" s="258"/>
      <c r="G18" s="234" t="s">
        <v>7</v>
      </c>
      <c r="H18" s="235"/>
      <c r="I18" s="236" t="s">
        <v>7</v>
      </c>
      <c r="J18" s="235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80" s="48" customFormat="1" ht="38.25" customHeight="1" thickBot="1">
      <c r="A19" s="79" t="s">
        <v>122</v>
      </c>
      <c r="B19" s="80" t="s">
        <v>8</v>
      </c>
      <c r="C19" s="417">
        <v>1908</v>
      </c>
      <c r="D19" s="235">
        <f>D7+D11+D17+D18</f>
        <v>1145</v>
      </c>
      <c r="E19" s="236"/>
      <c r="F19" s="258"/>
      <c r="G19" s="234"/>
      <c r="H19" s="235"/>
      <c r="I19" s="236"/>
      <c r="J19" s="235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</row>
    <row r="20" spans="1:80" s="48" customFormat="1" ht="27.75" customHeight="1" thickBot="1">
      <c r="A20" s="79" t="s">
        <v>78</v>
      </c>
      <c r="B20" s="80" t="s">
        <v>28</v>
      </c>
      <c r="C20" s="417">
        <v>16</v>
      </c>
      <c r="D20" s="275">
        <v>4</v>
      </c>
      <c r="E20" s="236"/>
      <c r="F20" s="258"/>
      <c r="G20" s="234"/>
      <c r="H20" s="235"/>
      <c r="I20" s="236"/>
      <c r="J20" s="235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</row>
    <row r="21" spans="1:80" s="18" customFormat="1" ht="12.75" customHeight="1">
      <c r="A21" s="91" t="s">
        <v>30</v>
      </c>
      <c r="B21" s="88"/>
      <c r="C21" s="418"/>
      <c r="D21" s="267"/>
      <c r="E21" s="240"/>
      <c r="F21" s="241"/>
      <c r="G21" s="238"/>
      <c r="H21" s="239"/>
      <c r="I21" s="240"/>
      <c r="J21" s="23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</row>
    <row r="22" spans="1:80" s="18" customFormat="1" ht="27" customHeight="1">
      <c r="A22" s="92" t="s">
        <v>123</v>
      </c>
      <c r="B22" s="82" t="s">
        <v>68</v>
      </c>
      <c r="C22" s="419" t="s">
        <v>7</v>
      </c>
      <c r="D22" s="280"/>
      <c r="E22" s="243" t="s">
        <v>7</v>
      </c>
      <c r="F22" s="282"/>
      <c r="G22" s="242" t="s">
        <v>7</v>
      </c>
      <c r="H22" s="251"/>
      <c r="I22" s="243" t="s">
        <v>7</v>
      </c>
      <c r="J22" s="25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0" s="18" customFormat="1" ht="15.75" customHeight="1">
      <c r="A23" s="92" t="s">
        <v>124</v>
      </c>
      <c r="B23" s="82" t="s">
        <v>69</v>
      </c>
      <c r="C23" s="421" t="s">
        <v>7</v>
      </c>
      <c r="D23" s="250">
        <v>4</v>
      </c>
      <c r="E23" s="243" t="s">
        <v>7</v>
      </c>
      <c r="F23" s="241"/>
      <c r="G23" s="242" t="s">
        <v>7</v>
      </c>
      <c r="H23" s="239"/>
      <c r="I23" s="243" t="s">
        <v>7</v>
      </c>
      <c r="J23" s="23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</row>
    <row r="24" spans="1:80" s="18" customFormat="1" ht="12" customHeight="1">
      <c r="A24" s="91" t="s">
        <v>74</v>
      </c>
      <c r="B24" s="81"/>
      <c r="C24" s="420"/>
      <c r="D24" s="267"/>
      <c r="E24" s="240"/>
      <c r="F24" s="260"/>
      <c r="G24" s="238"/>
      <c r="H24" s="248"/>
      <c r="I24" s="240"/>
      <c r="J24" s="24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</row>
    <row r="25" spans="1:80" s="18" customFormat="1" ht="24" customHeight="1">
      <c r="A25" s="94" t="s">
        <v>125</v>
      </c>
      <c r="B25" s="89" t="s">
        <v>70</v>
      </c>
      <c r="C25" s="419" t="s">
        <v>7</v>
      </c>
      <c r="D25" s="280">
        <v>4</v>
      </c>
      <c r="E25" s="243" t="s">
        <v>7</v>
      </c>
      <c r="F25" s="241"/>
      <c r="G25" s="242" t="s">
        <v>7</v>
      </c>
      <c r="H25" s="239"/>
      <c r="I25" s="243" t="s">
        <v>7</v>
      </c>
      <c r="J25" s="239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0" s="18" customFormat="1" ht="26.25" customHeight="1" thickBot="1">
      <c r="A26" s="96" t="s">
        <v>126</v>
      </c>
      <c r="B26" s="86" t="s">
        <v>71</v>
      </c>
      <c r="C26" s="420" t="s">
        <v>7</v>
      </c>
      <c r="D26" s="268"/>
      <c r="E26" s="240" t="s">
        <v>7</v>
      </c>
      <c r="F26" s="260"/>
      <c r="G26" s="238" t="s">
        <v>7</v>
      </c>
      <c r="H26" s="248"/>
      <c r="I26" s="240" t="s">
        <v>7</v>
      </c>
      <c r="J26" s="248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</row>
    <row r="27" spans="1:80" s="48" customFormat="1" ht="27" customHeight="1" thickBot="1">
      <c r="A27" s="79" t="s">
        <v>79</v>
      </c>
      <c r="B27" s="80" t="s">
        <v>9</v>
      </c>
      <c r="C27" s="417">
        <v>876</v>
      </c>
      <c r="D27" s="275">
        <v>417</v>
      </c>
      <c r="E27" s="236"/>
      <c r="F27" s="258"/>
      <c r="G27" s="234"/>
      <c r="H27" s="235"/>
      <c r="I27" s="236"/>
      <c r="J27" s="235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</row>
    <row r="28" spans="1:80" s="18" customFormat="1" ht="14.25" customHeight="1">
      <c r="A28" s="91" t="s">
        <v>31</v>
      </c>
      <c r="B28" s="84"/>
      <c r="C28" s="418"/>
      <c r="D28" s="267"/>
      <c r="E28" s="240"/>
      <c r="F28" s="241"/>
      <c r="G28" s="238"/>
      <c r="H28" s="239"/>
      <c r="I28" s="240"/>
      <c r="J28" s="23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</row>
    <row r="29" spans="1:80" s="18" customFormat="1" ht="26.25" customHeight="1">
      <c r="A29" s="92" t="s">
        <v>127</v>
      </c>
      <c r="B29" s="82" t="s">
        <v>63</v>
      </c>
      <c r="C29" s="419" t="s">
        <v>7</v>
      </c>
      <c r="D29" s="250">
        <f>D31+D32</f>
        <v>0</v>
      </c>
      <c r="E29" s="243" t="s">
        <v>7</v>
      </c>
      <c r="F29" s="241"/>
      <c r="G29" s="242" t="s">
        <v>7</v>
      </c>
      <c r="H29" s="239"/>
      <c r="I29" s="243" t="s">
        <v>7</v>
      </c>
      <c r="J29" s="239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</row>
    <row r="30" spans="1:80" s="18" customFormat="1" ht="12.75" customHeight="1">
      <c r="A30" s="96" t="s">
        <v>32</v>
      </c>
      <c r="B30" s="86"/>
      <c r="C30" s="420"/>
      <c r="D30" s="268"/>
      <c r="E30" s="240"/>
      <c r="F30" s="260"/>
      <c r="G30" s="238"/>
      <c r="H30" s="248"/>
      <c r="I30" s="240"/>
      <c r="J30" s="248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</row>
    <row r="31" spans="1:80" s="18" customFormat="1" ht="18" customHeight="1">
      <c r="A31" s="94" t="s">
        <v>125</v>
      </c>
      <c r="B31" s="89" t="s">
        <v>64</v>
      </c>
      <c r="C31" s="419" t="s">
        <v>7</v>
      </c>
      <c r="D31" s="280"/>
      <c r="E31" s="243" t="s">
        <v>7</v>
      </c>
      <c r="F31" s="241"/>
      <c r="G31" s="242" t="s">
        <v>7</v>
      </c>
      <c r="H31" s="239"/>
      <c r="I31" s="243" t="s">
        <v>7</v>
      </c>
      <c r="J31" s="23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1:80" s="18" customFormat="1" ht="28.5" customHeight="1">
      <c r="A32" s="97" t="s">
        <v>126</v>
      </c>
      <c r="B32" s="89" t="s">
        <v>65</v>
      </c>
      <c r="C32" s="421" t="s">
        <v>7</v>
      </c>
      <c r="D32" s="280"/>
      <c r="E32" s="254" t="s">
        <v>7</v>
      </c>
      <c r="F32" s="422"/>
      <c r="G32" s="252" t="s">
        <v>7</v>
      </c>
      <c r="H32" s="271"/>
      <c r="I32" s="254" t="s">
        <v>7</v>
      </c>
      <c r="J32" s="271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</row>
    <row r="33" spans="1:80" s="18" customFormat="1" ht="18" customHeight="1" thickBot="1">
      <c r="A33" s="91" t="s">
        <v>128</v>
      </c>
      <c r="B33" s="83" t="s">
        <v>66</v>
      </c>
      <c r="C33" s="420" t="s">
        <v>7</v>
      </c>
      <c r="D33" s="268">
        <v>37</v>
      </c>
      <c r="E33" s="246" t="s">
        <v>7</v>
      </c>
      <c r="F33" s="260"/>
      <c r="G33" s="245" t="s">
        <v>7</v>
      </c>
      <c r="H33" s="248"/>
      <c r="I33" s="246" t="s">
        <v>7</v>
      </c>
      <c r="J33" s="248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</row>
    <row r="34" spans="1:80" s="48" customFormat="1" ht="37.5" customHeight="1" thickBot="1">
      <c r="A34" s="79" t="s">
        <v>80</v>
      </c>
      <c r="B34" s="80" t="s">
        <v>10</v>
      </c>
      <c r="C34" s="287">
        <f>C19+C20+C27</f>
        <v>2800</v>
      </c>
      <c r="D34" s="235">
        <f>D19+D20+D27</f>
        <v>1566</v>
      </c>
      <c r="E34" s="236"/>
      <c r="F34" s="258"/>
      <c r="G34" s="234"/>
      <c r="H34" s="235"/>
      <c r="I34" s="236"/>
      <c r="J34" s="235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</row>
    <row r="35" spans="3:25" ht="12.75"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3:25" ht="12.75"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3:25" ht="12.75"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3:25" ht="12.75"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3:25" ht="12.75"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3:25" ht="12.75"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3:25" ht="12.75"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3:25" ht="12.75"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3:25" ht="12.7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3:25" ht="12.75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3:25" ht="12.7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3:25" ht="12.7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3:25" ht="12.7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3:25" ht="12.75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3:25" ht="12.75"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3:25" ht="12.75"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</row>
    <row r="51" spans="3:25" ht="12.75"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</row>
    <row r="52" spans="3:25" ht="12.75"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</row>
    <row r="53" spans="3:25" ht="12.75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3:25" ht="12.75"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</row>
    <row r="55" spans="3:25" ht="12.75"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3:25" ht="12.75"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</row>
    <row r="57" spans="3:25" ht="12.75"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</row>
    <row r="58" spans="3:25" ht="12.7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</row>
    <row r="59" spans="3:25" ht="12.7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</row>
    <row r="60" spans="3:25" ht="12.75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3:25" ht="12.75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</row>
    <row r="62" spans="3:25" ht="12.75"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</row>
    <row r="63" spans="3:25" ht="12.75"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</row>
    <row r="64" spans="3:25" ht="12.75"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3:25" ht="12.75"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3:25" ht="12.75"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3:25" ht="12.75"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</row>
    <row r="68" spans="3:25" ht="12.75"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3:25" ht="12.75"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</row>
    <row r="70" spans="3:25" ht="12.75"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</row>
    <row r="71" spans="3:25" ht="12.75"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</row>
    <row r="72" spans="3:25" ht="12.75"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3:25" ht="12.75"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</sheetData>
  <sheetProtection/>
  <mergeCells count="8">
    <mergeCell ref="C3:J3"/>
    <mergeCell ref="C4:D4"/>
    <mergeCell ref="A2:J2"/>
    <mergeCell ref="A3:A5"/>
    <mergeCell ref="B3:B5"/>
    <mergeCell ref="E4:F4"/>
    <mergeCell ref="G4:H4"/>
    <mergeCell ref="I4:J4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7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4.25390625" style="1" customWidth="1"/>
    <col min="4" max="4" width="14.875" style="1" customWidth="1"/>
    <col min="5" max="5" width="15.125" style="1" customWidth="1"/>
    <col min="6" max="6" width="14.7539062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2.62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4.875" style="1" customWidth="1"/>
    <col min="15" max="16384" width="9.125" style="1" customWidth="1"/>
  </cols>
  <sheetData>
    <row r="1" spans="13:14" ht="12.75">
      <c r="M1" s="679" t="s">
        <v>101</v>
      </c>
      <c r="N1" s="679"/>
    </row>
    <row r="2" spans="1:14" s="21" customFormat="1" ht="13.5" customHeight="1" thickBot="1">
      <c r="A2" s="680" t="s">
        <v>136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spans="1:14" ht="12.75" customHeight="1" thickBot="1">
      <c r="A3" s="666" t="s">
        <v>4</v>
      </c>
      <c r="B3" s="843" t="s">
        <v>18</v>
      </c>
      <c r="C3" s="841" t="s">
        <v>38</v>
      </c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</row>
    <row r="4" spans="1:14" ht="132.75" customHeight="1" thickBot="1">
      <c r="A4" s="666"/>
      <c r="B4" s="843"/>
      <c r="C4" s="842" t="s">
        <v>208</v>
      </c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</row>
    <row r="5" spans="1:14" s="20" customFormat="1" ht="77.25" customHeight="1" thickBot="1">
      <c r="A5" s="666"/>
      <c r="B5" s="843"/>
      <c r="C5" s="72" t="s">
        <v>137</v>
      </c>
      <c r="D5" s="74" t="s">
        <v>138</v>
      </c>
      <c r="E5" s="74" t="s">
        <v>42</v>
      </c>
      <c r="F5" s="72" t="s">
        <v>137</v>
      </c>
      <c r="G5" s="74" t="s">
        <v>138</v>
      </c>
      <c r="H5" s="74" t="s">
        <v>42</v>
      </c>
      <c r="I5" s="72" t="s">
        <v>137</v>
      </c>
      <c r="J5" s="74" t="s">
        <v>138</v>
      </c>
      <c r="K5" s="74" t="s">
        <v>42</v>
      </c>
      <c r="L5" s="72" t="s">
        <v>137</v>
      </c>
      <c r="M5" s="74" t="s">
        <v>138</v>
      </c>
      <c r="N5" s="74" t="s">
        <v>42</v>
      </c>
    </row>
    <row r="6" spans="1:14" ht="13.5" thickBot="1">
      <c r="A6" s="91">
        <v>1</v>
      </c>
      <c r="B6" s="136" t="s">
        <v>5</v>
      </c>
      <c r="C6" s="136" t="s">
        <v>6</v>
      </c>
      <c r="D6" s="71">
        <v>4</v>
      </c>
      <c r="E6" s="71">
        <v>5</v>
      </c>
      <c r="F6" s="153">
        <v>6</v>
      </c>
      <c r="G6" s="153">
        <v>7</v>
      </c>
      <c r="H6" s="153">
        <v>8</v>
      </c>
      <c r="I6" s="153">
        <v>9</v>
      </c>
      <c r="J6" s="153">
        <v>10</v>
      </c>
      <c r="K6" s="153">
        <v>11</v>
      </c>
      <c r="L6" s="153">
        <v>12</v>
      </c>
      <c r="M6" s="153">
        <v>13</v>
      </c>
      <c r="N6" s="153">
        <v>14</v>
      </c>
    </row>
    <row r="7" spans="1:14" s="49" customFormat="1" ht="33" customHeight="1" thickBot="1">
      <c r="A7" s="107" t="s">
        <v>139</v>
      </c>
      <c r="B7" s="172" t="s">
        <v>19</v>
      </c>
      <c r="C7" s="471"/>
      <c r="D7" s="472"/>
      <c r="E7" s="312"/>
      <c r="F7" s="200"/>
      <c r="G7" s="227"/>
      <c r="H7" s="200"/>
      <c r="I7" s="200"/>
      <c r="J7" s="227"/>
      <c r="K7" s="200"/>
      <c r="L7" s="227"/>
      <c r="M7" s="200"/>
      <c r="N7" s="201"/>
    </row>
    <row r="8" spans="1:14" s="49" customFormat="1" ht="39.75" customHeight="1" thickBot="1">
      <c r="A8" s="107" t="s">
        <v>140</v>
      </c>
      <c r="B8" s="172" t="s">
        <v>20</v>
      </c>
      <c r="C8" s="473">
        <f>C10+C11+C12+C13+C14</f>
        <v>6</v>
      </c>
      <c r="D8" s="473">
        <f>D10+D11+D12+D13+D14</f>
        <v>5</v>
      </c>
      <c r="E8" s="314">
        <f>E10+E11+E12+E13+E14</f>
        <v>5</v>
      </c>
      <c r="F8" s="200"/>
      <c r="G8" s="227"/>
      <c r="H8" s="200"/>
      <c r="I8" s="200"/>
      <c r="J8" s="227"/>
      <c r="K8" s="200"/>
      <c r="L8" s="227"/>
      <c r="M8" s="200"/>
      <c r="N8" s="201"/>
    </row>
    <row r="9" spans="1:14" ht="15" customHeight="1">
      <c r="A9" s="109" t="s">
        <v>73</v>
      </c>
      <c r="B9" s="84"/>
      <c r="C9" s="475"/>
      <c r="D9" s="476"/>
      <c r="E9" s="316"/>
      <c r="F9" s="202"/>
      <c r="G9" s="203"/>
      <c r="H9" s="202"/>
      <c r="I9" s="202"/>
      <c r="J9" s="203"/>
      <c r="K9" s="202"/>
      <c r="L9" s="203"/>
      <c r="M9" s="202"/>
      <c r="N9" s="204"/>
    </row>
    <row r="10" spans="1:14" ht="27" customHeight="1">
      <c r="A10" s="445" t="s">
        <v>141</v>
      </c>
      <c r="B10" s="146" t="s">
        <v>46</v>
      </c>
      <c r="C10" s="477">
        <v>1</v>
      </c>
      <c r="D10" s="478">
        <v>1</v>
      </c>
      <c r="E10" s="319">
        <v>1</v>
      </c>
      <c r="F10" s="205"/>
      <c r="G10" s="206"/>
      <c r="H10" s="205"/>
      <c r="I10" s="205"/>
      <c r="J10" s="206"/>
      <c r="K10" s="205"/>
      <c r="L10" s="206"/>
      <c r="M10" s="205"/>
      <c r="N10" s="207"/>
    </row>
    <row r="11" spans="1:14" ht="27.75" customHeight="1">
      <c r="A11" s="446" t="s">
        <v>142</v>
      </c>
      <c r="B11" s="147" t="s">
        <v>21</v>
      </c>
      <c r="C11" s="479"/>
      <c r="D11" s="480"/>
      <c r="E11" s="323"/>
      <c r="F11" s="208"/>
      <c r="G11" s="209"/>
      <c r="H11" s="208"/>
      <c r="I11" s="208"/>
      <c r="J11" s="209"/>
      <c r="K11" s="208"/>
      <c r="L11" s="209"/>
      <c r="M11" s="208"/>
      <c r="N11" s="210"/>
    </row>
    <row r="12" spans="1:14" ht="27.75" customHeight="1">
      <c r="A12" s="446" t="s">
        <v>143</v>
      </c>
      <c r="B12" s="147" t="s">
        <v>22</v>
      </c>
      <c r="C12" s="479">
        <v>2</v>
      </c>
      <c r="D12" s="480">
        <v>2</v>
      </c>
      <c r="E12" s="323">
        <v>2</v>
      </c>
      <c r="F12" s="208"/>
      <c r="G12" s="209"/>
      <c r="H12" s="208"/>
      <c r="I12" s="208"/>
      <c r="J12" s="209"/>
      <c r="K12" s="208"/>
      <c r="L12" s="209"/>
      <c r="M12" s="208"/>
      <c r="N12" s="210"/>
    </row>
    <row r="13" spans="1:14" ht="27.75" customHeight="1">
      <c r="A13" s="446" t="s">
        <v>144</v>
      </c>
      <c r="B13" s="147" t="s">
        <v>23</v>
      </c>
      <c r="C13" s="475">
        <v>2</v>
      </c>
      <c r="D13" s="476">
        <v>1</v>
      </c>
      <c r="E13" s="316">
        <v>1</v>
      </c>
      <c r="F13" s="202"/>
      <c r="G13" s="203"/>
      <c r="H13" s="202"/>
      <c r="I13" s="202"/>
      <c r="J13" s="203"/>
      <c r="K13" s="202"/>
      <c r="L13" s="203"/>
      <c r="M13" s="202"/>
      <c r="N13" s="204"/>
    </row>
    <row r="14" spans="1:14" ht="26.25" customHeight="1" thickBot="1">
      <c r="A14" s="447" t="s">
        <v>145</v>
      </c>
      <c r="B14" s="148" t="s">
        <v>45</v>
      </c>
      <c r="C14" s="481">
        <v>1</v>
      </c>
      <c r="D14" s="482">
        <v>1</v>
      </c>
      <c r="E14" s="324">
        <v>1</v>
      </c>
      <c r="F14" s="211"/>
      <c r="G14" s="212"/>
      <c r="H14" s="211"/>
      <c r="I14" s="211"/>
      <c r="J14" s="212"/>
      <c r="K14" s="211"/>
      <c r="L14" s="212"/>
      <c r="M14" s="211"/>
      <c r="N14" s="213"/>
    </row>
    <row r="15" spans="1:14" s="49" customFormat="1" ht="76.5" customHeight="1" thickBot="1">
      <c r="A15" s="111" t="s">
        <v>161</v>
      </c>
      <c r="B15" s="172" t="s">
        <v>47</v>
      </c>
      <c r="C15" s="471"/>
      <c r="D15" s="472"/>
      <c r="E15" s="312"/>
      <c r="F15" s="200"/>
      <c r="G15" s="227"/>
      <c r="H15" s="200"/>
      <c r="I15" s="200"/>
      <c r="J15" s="227"/>
      <c r="K15" s="200"/>
      <c r="L15" s="227"/>
      <c r="M15" s="200"/>
      <c r="N15" s="201"/>
    </row>
    <row r="16" spans="1:14" s="49" customFormat="1" ht="81" customHeight="1" thickBot="1">
      <c r="A16" s="114" t="s">
        <v>159</v>
      </c>
      <c r="B16" s="172" t="s">
        <v>48</v>
      </c>
      <c r="C16" s="471">
        <v>2</v>
      </c>
      <c r="D16" s="472">
        <v>2</v>
      </c>
      <c r="E16" s="312">
        <v>2</v>
      </c>
      <c r="F16" s="200"/>
      <c r="G16" s="227"/>
      <c r="H16" s="200"/>
      <c r="I16" s="200"/>
      <c r="J16" s="227"/>
      <c r="K16" s="200"/>
      <c r="L16" s="227"/>
      <c r="M16" s="200"/>
      <c r="N16" s="201"/>
    </row>
    <row r="17" spans="1:14" s="49" customFormat="1" ht="66" customHeight="1" thickBot="1">
      <c r="A17" s="112" t="s">
        <v>160</v>
      </c>
      <c r="B17" s="172" t="s">
        <v>49</v>
      </c>
      <c r="C17" s="483">
        <f>C7+C8+C15+C16</f>
        <v>8</v>
      </c>
      <c r="D17" s="484">
        <f>D7+D8+D15+D16</f>
        <v>7</v>
      </c>
      <c r="E17" s="288">
        <f>E7+E8+E15+E16</f>
        <v>7</v>
      </c>
      <c r="F17" s="200"/>
      <c r="G17" s="227"/>
      <c r="H17" s="200"/>
      <c r="I17" s="200"/>
      <c r="J17" s="227"/>
      <c r="K17" s="200"/>
      <c r="L17" s="227"/>
      <c r="M17" s="200"/>
      <c r="N17" s="201"/>
    </row>
  </sheetData>
  <sheetProtection/>
  <mergeCells count="9">
    <mergeCell ref="C3:N3"/>
    <mergeCell ref="C4:E4"/>
    <mergeCell ref="M1:N1"/>
    <mergeCell ref="A2:N2"/>
    <mergeCell ref="A3:A5"/>
    <mergeCell ref="B3:B5"/>
    <mergeCell ref="F4:H4"/>
    <mergeCell ref="I4:K4"/>
    <mergeCell ref="L4:N4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90"/>
  <sheetViews>
    <sheetView zoomScale="75" zoomScaleNormal="75" zoomScalePageLayoutView="0" workbookViewId="0" topLeftCell="A1">
      <selection activeCell="C12" sqref="C12:D12"/>
    </sheetView>
  </sheetViews>
  <sheetFormatPr defaultColWidth="9.00390625" defaultRowHeight="12.75"/>
  <cols>
    <col min="1" max="1" width="44.75390625" style="4" customWidth="1"/>
    <col min="2" max="2" width="6.625" style="1" customWidth="1"/>
    <col min="3" max="3" width="18.875" style="1" customWidth="1"/>
    <col min="4" max="4" width="21.25390625" style="1" customWidth="1"/>
    <col min="5" max="5" width="17.625" style="1" customWidth="1"/>
    <col min="6" max="6" width="18.00390625" style="1" customWidth="1"/>
    <col min="7" max="7" width="17.375" style="1" customWidth="1"/>
    <col min="8" max="8" width="16.375" style="1" customWidth="1"/>
    <col min="9" max="9" width="16.625" style="1" customWidth="1"/>
    <col min="10" max="10" width="17.375" style="1" customWidth="1"/>
    <col min="11" max="16384" width="9.125" style="1" customWidth="1"/>
  </cols>
  <sheetData>
    <row r="1" spans="9:10" ht="16.5" customHeight="1">
      <c r="I1" s="24"/>
      <c r="J1" s="24" t="s">
        <v>102</v>
      </c>
    </row>
    <row r="2" spans="1:17" ht="24.75" customHeight="1" thickBot="1">
      <c r="A2" s="771" t="s">
        <v>149</v>
      </c>
      <c r="B2" s="771"/>
      <c r="C2" s="771"/>
      <c r="D2" s="771"/>
      <c r="E2" s="771"/>
      <c r="F2" s="771"/>
      <c r="G2" s="771"/>
      <c r="H2" s="771"/>
      <c r="I2" s="771"/>
      <c r="J2" s="771"/>
      <c r="K2" s="449"/>
      <c r="L2" s="449"/>
      <c r="M2" s="449"/>
      <c r="N2" s="449"/>
      <c r="O2" s="449"/>
      <c r="P2" s="449"/>
      <c r="Q2" s="449"/>
    </row>
    <row r="3" spans="1:10" ht="16.5" customHeight="1" thickBot="1">
      <c r="A3" s="682" t="s">
        <v>4</v>
      </c>
      <c r="B3" s="682" t="s">
        <v>18</v>
      </c>
      <c r="C3" s="723" t="s">
        <v>39</v>
      </c>
      <c r="D3" s="723"/>
      <c r="E3" s="723"/>
      <c r="F3" s="723"/>
      <c r="G3" s="723"/>
      <c r="H3" s="723"/>
      <c r="I3" s="723"/>
      <c r="J3" s="723"/>
    </row>
    <row r="4" spans="1:10" ht="91.5" customHeight="1" thickBot="1">
      <c r="A4" s="682"/>
      <c r="B4" s="682"/>
      <c r="C4" s="856" t="s">
        <v>209</v>
      </c>
      <c r="D4" s="857"/>
      <c r="E4" s="856"/>
      <c r="F4" s="870"/>
      <c r="G4" s="856"/>
      <c r="H4" s="870"/>
      <c r="I4" s="856"/>
      <c r="J4" s="870"/>
    </row>
    <row r="5" spans="1:10" ht="68.25" customHeight="1" thickBot="1">
      <c r="A5" s="682"/>
      <c r="B5" s="682"/>
      <c r="C5" s="858"/>
      <c r="D5" s="859"/>
      <c r="E5" s="858"/>
      <c r="F5" s="871"/>
      <c r="G5" s="858"/>
      <c r="H5" s="871"/>
      <c r="I5" s="858"/>
      <c r="J5" s="871"/>
    </row>
    <row r="6" spans="1:10" ht="19.5" customHeight="1" hidden="1" thickBot="1">
      <c r="A6" s="682"/>
      <c r="B6" s="682"/>
      <c r="C6" s="723" t="s">
        <v>40</v>
      </c>
      <c r="D6" s="723"/>
      <c r="E6" s="723"/>
      <c r="F6" s="723"/>
      <c r="G6" s="723"/>
      <c r="H6" s="723"/>
      <c r="I6" s="723"/>
      <c r="J6" s="723"/>
    </row>
    <row r="7" spans="1:10" s="3" customFormat="1" ht="15" customHeight="1" thickBot="1">
      <c r="A7" s="71">
        <v>1</v>
      </c>
      <c r="B7" s="75">
        <v>2</v>
      </c>
      <c r="C7" s="694">
        <v>4</v>
      </c>
      <c r="D7" s="694"/>
      <c r="E7" s="694">
        <v>6</v>
      </c>
      <c r="F7" s="767"/>
      <c r="G7" s="694">
        <v>8</v>
      </c>
      <c r="H7" s="767"/>
      <c r="I7" s="694">
        <v>10</v>
      </c>
      <c r="J7" s="767"/>
    </row>
    <row r="8" spans="1:10" s="50" customFormat="1" ht="33.75" customHeight="1">
      <c r="A8" s="187" t="s">
        <v>81</v>
      </c>
      <c r="B8" s="164">
        <v>300</v>
      </c>
      <c r="C8" s="844">
        <v>1</v>
      </c>
      <c r="D8" s="845"/>
      <c r="E8" s="864"/>
      <c r="F8" s="864"/>
      <c r="G8" s="877"/>
      <c r="H8" s="878"/>
      <c r="I8" s="864"/>
      <c r="J8" s="872"/>
    </row>
    <row r="9" spans="1:10" ht="51.75" customHeight="1">
      <c r="A9" s="188" t="s">
        <v>156</v>
      </c>
      <c r="B9" s="165">
        <v>400</v>
      </c>
      <c r="C9" s="846">
        <f>'финотдел расходы'!D11-'финотдел расходы'!D16</f>
        <v>960</v>
      </c>
      <c r="D9" s="847"/>
      <c r="E9" s="865"/>
      <c r="F9" s="865"/>
      <c r="G9" s="873"/>
      <c r="H9" s="874"/>
      <c r="I9" s="865"/>
      <c r="J9" s="874"/>
    </row>
    <row r="10" spans="1:10" ht="16.5" customHeight="1">
      <c r="A10" s="189" t="s">
        <v>72</v>
      </c>
      <c r="B10" s="141"/>
      <c r="C10" s="848"/>
      <c r="D10" s="849"/>
      <c r="E10" s="866"/>
      <c r="F10" s="866"/>
      <c r="G10" s="875"/>
      <c r="H10" s="876"/>
      <c r="I10" s="866"/>
      <c r="J10" s="876"/>
    </row>
    <row r="11" spans="1:10" ht="27.75" customHeight="1">
      <c r="A11" s="190" t="s">
        <v>151</v>
      </c>
      <c r="B11" s="166">
        <v>410</v>
      </c>
      <c r="C11" s="850">
        <v>306</v>
      </c>
      <c r="D11" s="851"/>
      <c r="E11" s="867"/>
      <c r="F11" s="867"/>
      <c r="G11" s="868"/>
      <c r="H11" s="869"/>
      <c r="I11" s="867"/>
      <c r="J11" s="869"/>
    </row>
    <row r="12" spans="1:10" ht="29.25" customHeight="1">
      <c r="A12" s="191" t="s">
        <v>152</v>
      </c>
      <c r="B12" s="167">
        <v>420</v>
      </c>
      <c r="C12" s="852"/>
      <c r="D12" s="853"/>
      <c r="E12" s="865"/>
      <c r="F12" s="865"/>
      <c r="G12" s="873"/>
      <c r="H12" s="874"/>
      <c r="I12" s="865"/>
      <c r="J12" s="874"/>
    </row>
    <row r="13" spans="1:10" ht="26.25" customHeight="1">
      <c r="A13" s="191" t="s">
        <v>153</v>
      </c>
      <c r="B13" s="167">
        <v>430</v>
      </c>
      <c r="C13" s="852">
        <v>365</v>
      </c>
      <c r="D13" s="853"/>
      <c r="E13" s="865"/>
      <c r="F13" s="865"/>
      <c r="G13" s="873"/>
      <c r="H13" s="874"/>
      <c r="I13" s="865"/>
      <c r="J13" s="874"/>
    </row>
    <row r="14" spans="1:10" ht="29.25" customHeight="1">
      <c r="A14" s="191" t="s">
        <v>154</v>
      </c>
      <c r="B14" s="167">
        <v>440</v>
      </c>
      <c r="C14" s="852">
        <v>185</v>
      </c>
      <c r="D14" s="853"/>
      <c r="E14" s="860"/>
      <c r="F14" s="861"/>
      <c r="G14" s="883"/>
      <c r="H14" s="884"/>
      <c r="I14" s="860"/>
      <c r="J14" s="884"/>
    </row>
    <row r="15" spans="1:10" ht="31.5" customHeight="1" thickBot="1">
      <c r="A15" s="451" t="s">
        <v>155</v>
      </c>
      <c r="B15" s="168">
        <v>450</v>
      </c>
      <c r="C15" s="854">
        <v>104</v>
      </c>
      <c r="D15" s="855"/>
      <c r="E15" s="862"/>
      <c r="F15" s="863"/>
      <c r="G15" s="879"/>
      <c r="H15" s="880"/>
      <c r="I15" s="881"/>
      <c r="J15" s="882"/>
    </row>
    <row r="16" spans="1:10" ht="33.75" customHeight="1" thickBot="1">
      <c r="A16" s="450" t="s">
        <v>4</v>
      </c>
      <c r="B16" s="169"/>
      <c r="C16" s="71" t="s">
        <v>163</v>
      </c>
      <c r="D16" s="170" t="s">
        <v>59</v>
      </c>
      <c r="E16" s="71" t="s">
        <v>163</v>
      </c>
      <c r="F16" s="170" t="s">
        <v>59</v>
      </c>
      <c r="G16" s="71" t="s">
        <v>163</v>
      </c>
      <c r="H16" s="170" t="s">
        <v>59</v>
      </c>
      <c r="I16" s="71" t="s">
        <v>163</v>
      </c>
      <c r="J16" s="71" t="s">
        <v>59</v>
      </c>
    </row>
    <row r="17" spans="1:10" ht="14.25" customHeight="1" thickBot="1">
      <c r="A17" s="123">
        <v>1</v>
      </c>
      <c r="B17" s="161">
        <v>2</v>
      </c>
      <c r="C17" s="156">
        <v>3</v>
      </c>
      <c r="D17" s="161">
        <v>4</v>
      </c>
      <c r="E17" s="156">
        <v>5</v>
      </c>
      <c r="F17" s="161">
        <v>6</v>
      </c>
      <c r="G17" s="156">
        <v>7</v>
      </c>
      <c r="H17" s="161">
        <v>8</v>
      </c>
      <c r="I17" s="156">
        <v>9</v>
      </c>
      <c r="J17" s="171">
        <v>10</v>
      </c>
    </row>
    <row r="18" spans="1:10" ht="26.25" customHeight="1">
      <c r="A18" s="704" t="s">
        <v>157</v>
      </c>
      <c r="B18" s="158"/>
      <c r="C18" s="222"/>
      <c r="D18" s="232"/>
      <c r="E18" s="224"/>
      <c r="F18" s="224"/>
      <c r="G18" s="224"/>
      <c r="H18" s="224"/>
      <c r="I18" s="222"/>
      <c r="J18" s="215"/>
    </row>
    <row r="19" spans="1:10" ht="27" customHeight="1" thickBot="1">
      <c r="A19" s="705"/>
      <c r="B19" s="137">
        <v>460</v>
      </c>
      <c r="C19" s="350">
        <v>1</v>
      </c>
      <c r="D19" s="423">
        <v>1</v>
      </c>
      <c r="E19" s="225"/>
      <c r="F19" s="225"/>
      <c r="G19" s="225"/>
      <c r="H19" s="225"/>
      <c r="I19" s="221"/>
      <c r="J19" s="204"/>
    </row>
    <row r="20" spans="1:10" ht="18.75" customHeight="1">
      <c r="A20" s="706" t="s">
        <v>158</v>
      </c>
      <c r="B20" s="141"/>
      <c r="C20" s="424"/>
      <c r="D20" s="425"/>
      <c r="E20" s="219"/>
      <c r="F20" s="224"/>
      <c r="G20" s="228"/>
      <c r="H20" s="224"/>
      <c r="I20" s="203"/>
      <c r="J20" s="226"/>
    </row>
    <row r="21" spans="1:10" ht="21.75" customHeight="1" thickBot="1">
      <c r="A21" s="707"/>
      <c r="B21" s="160">
        <v>470</v>
      </c>
      <c r="C21" s="350"/>
      <c r="D21" s="423"/>
      <c r="E21" s="220"/>
      <c r="F21" s="225"/>
      <c r="G21" s="229"/>
      <c r="H21" s="225"/>
      <c r="I21" s="214"/>
      <c r="J21" s="221"/>
    </row>
    <row r="22" spans="1:8" ht="9" customHeight="1">
      <c r="A22" s="29"/>
      <c r="B22" s="29"/>
      <c r="C22" s="29"/>
      <c r="D22" s="29"/>
      <c r="E22" s="30"/>
      <c r="F22" s="30"/>
      <c r="G22" s="30"/>
      <c r="H22" s="30"/>
    </row>
    <row r="23" spans="1:10" ht="24.75" customHeight="1">
      <c r="A23" s="702"/>
      <c r="B23" s="703"/>
      <c r="C23" s="703"/>
      <c r="D23" s="703"/>
      <c r="E23" s="703"/>
      <c r="F23" s="703"/>
      <c r="G23" s="703"/>
      <c r="H23" s="703"/>
      <c r="I23" s="703"/>
      <c r="J23" s="703"/>
    </row>
    <row r="24" spans="1:8" ht="24.75" customHeight="1">
      <c r="A24" s="37"/>
      <c r="B24" s="31"/>
      <c r="C24" s="31"/>
      <c r="D24" s="31"/>
      <c r="E24" s="31"/>
      <c r="F24" s="31"/>
      <c r="G24" s="31"/>
      <c r="H24" s="31"/>
    </row>
    <row r="25" spans="1:8" ht="24.75" customHeight="1">
      <c r="A25" s="37"/>
      <c r="B25" s="31"/>
      <c r="C25" s="31"/>
      <c r="D25" s="31"/>
      <c r="E25" s="31"/>
      <c r="F25" s="31"/>
      <c r="G25" s="31"/>
      <c r="H25" s="31"/>
    </row>
    <row r="26" spans="1:8" ht="15" customHeight="1">
      <c r="A26" s="32"/>
      <c r="B26" s="697"/>
      <c r="C26" s="698"/>
      <c r="D26" s="698"/>
      <c r="E26" s="36"/>
      <c r="F26" s="685"/>
      <c r="G26" s="675"/>
      <c r="H26" s="30"/>
    </row>
    <row r="27" spans="1:8" ht="11.25" customHeight="1">
      <c r="A27" s="32"/>
      <c r="B27" s="32"/>
      <c r="C27" s="695"/>
      <c r="D27" s="695"/>
      <c r="E27" s="30"/>
      <c r="F27" s="708"/>
      <c r="G27" s="708"/>
      <c r="H27" s="30"/>
    </row>
    <row r="28" spans="1:8" ht="10.5" customHeight="1">
      <c r="A28" s="33"/>
      <c r="B28" s="32"/>
      <c r="C28" s="31"/>
      <c r="D28" s="31"/>
      <c r="E28" s="30"/>
      <c r="F28" s="30"/>
      <c r="G28" s="30"/>
      <c r="H28" s="30"/>
    </row>
    <row r="29" spans="1:8" ht="10.5" customHeight="1">
      <c r="A29" s="33"/>
      <c r="B29" s="720"/>
      <c r="C29" s="720"/>
      <c r="D29" s="720"/>
      <c r="E29" s="30"/>
      <c r="F29" s="685"/>
      <c r="G29" s="675"/>
      <c r="H29" s="30"/>
    </row>
    <row r="30" spans="1:8" ht="13.5" customHeight="1">
      <c r="A30" s="14"/>
      <c r="B30" s="708"/>
      <c r="C30" s="708"/>
      <c r="D30" s="708"/>
      <c r="E30" s="30"/>
      <c r="F30" s="708"/>
      <c r="G30" s="708"/>
      <c r="H30" s="30"/>
    </row>
    <row r="31" spans="1:8" ht="14.25" customHeight="1">
      <c r="A31" s="14"/>
      <c r="B31" s="31"/>
      <c r="C31" s="31"/>
      <c r="D31" s="31"/>
      <c r="E31" s="30"/>
      <c r="F31" s="30"/>
      <c r="G31" s="30"/>
      <c r="H31" s="30"/>
    </row>
    <row r="32" spans="1:4" ht="29.25" customHeight="1" hidden="1">
      <c r="A32" s="5"/>
      <c r="B32" s="719"/>
      <c r="C32" s="718"/>
      <c r="D32" s="718"/>
    </row>
    <row r="33" spans="1:4" ht="11.25" customHeight="1" hidden="1">
      <c r="A33" s="7"/>
      <c r="B33" s="718"/>
      <c r="C33" s="718"/>
      <c r="D33" s="718"/>
    </row>
    <row r="34" spans="1:4" ht="30.75" customHeight="1" hidden="1">
      <c r="A34" s="8"/>
      <c r="B34" s="717"/>
      <c r="C34" s="717"/>
      <c r="D34" s="717"/>
    </row>
    <row r="35" spans="1:4" ht="10.5" customHeight="1" hidden="1">
      <c r="A35" s="9"/>
      <c r="B35" s="718"/>
      <c r="C35" s="718"/>
      <c r="D35" s="718"/>
    </row>
    <row r="36" spans="1:4" ht="33.75" customHeight="1" hidden="1">
      <c r="A36" s="9"/>
      <c r="B36" s="716"/>
      <c r="C36" s="716"/>
      <c r="D36" s="716"/>
    </row>
    <row r="37" spans="1:4" ht="12.75" hidden="1">
      <c r="A37" s="6"/>
      <c r="B37" s="2"/>
      <c r="C37" s="2"/>
      <c r="D37" s="2"/>
    </row>
    <row r="38" spans="1:4" ht="12.75" hidden="1">
      <c r="A38" s="6"/>
      <c r="B38" s="2"/>
      <c r="C38" s="2"/>
      <c r="D38" s="2"/>
    </row>
    <row r="39" spans="1:4" ht="12.75" hidden="1">
      <c r="A39" s="6"/>
      <c r="B39" s="2"/>
      <c r="C39" s="2"/>
      <c r="D39" s="2"/>
    </row>
    <row r="40" spans="1:4" ht="12.75" hidden="1">
      <c r="A40" s="6"/>
      <c r="B40" s="2"/>
      <c r="C40" s="2"/>
      <c r="D40" s="2"/>
    </row>
    <row r="41" spans="1:4" ht="12.75" hidden="1">
      <c r="A41" s="6"/>
      <c r="B41" s="2"/>
      <c r="C41" s="2"/>
      <c r="D41" s="2"/>
    </row>
    <row r="42" spans="1:4" ht="12.75" hidden="1">
      <c r="A42" s="6"/>
      <c r="B42" s="2"/>
      <c r="C42" s="2"/>
      <c r="D42" s="2"/>
    </row>
    <row r="43" spans="1:4" ht="12.75" hidden="1">
      <c r="A43" s="6"/>
      <c r="B43" s="2"/>
      <c r="C43" s="2"/>
      <c r="D43" s="2"/>
    </row>
    <row r="44" spans="1:4" ht="12.75" hidden="1">
      <c r="A44" s="6"/>
      <c r="B44" s="2"/>
      <c r="C44" s="2"/>
      <c r="D44" s="2"/>
    </row>
    <row r="45" spans="1:4" ht="12.75" hidden="1">
      <c r="A45" s="6"/>
      <c r="B45" s="2"/>
      <c r="C45" s="2"/>
      <c r="D45" s="2"/>
    </row>
    <row r="46" spans="1:4" ht="12.75" hidden="1">
      <c r="A46" s="6"/>
      <c r="B46" s="2"/>
      <c r="C46" s="2"/>
      <c r="D46" s="2"/>
    </row>
    <row r="47" spans="1:4" ht="12.75" hidden="1">
      <c r="A47" s="6"/>
      <c r="B47" s="2"/>
      <c r="C47" s="2"/>
      <c r="D47" s="2"/>
    </row>
    <row r="48" spans="1:4" ht="12.75" hidden="1">
      <c r="A48" s="6"/>
      <c r="B48" s="2"/>
      <c r="C48" s="2"/>
      <c r="D48" s="2"/>
    </row>
    <row r="49" spans="1:4" ht="12.75" hidden="1">
      <c r="A49" s="6"/>
      <c r="B49" s="2"/>
      <c r="C49" s="2"/>
      <c r="D49" s="2"/>
    </row>
    <row r="50" spans="1:4" ht="12.75" hidden="1">
      <c r="A50" s="6"/>
      <c r="B50" s="2"/>
      <c r="C50" s="2"/>
      <c r="D50" s="2"/>
    </row>
    <row r="51" spans="1:4" ht="12.75" hidden="1">
      <c r="A51" s="6"/>
      <c r="B51" s="2"/>
      <c r="C51" s="2"/>
      <c r="D51" s="2"/>
    </row>
    <row r="52" spans="1:4" ht="12.75" hidden="1">
      <c r="A52" s="6"/>
      <c r="B52" s="2"/>
      <c r="C52" s="2"/>
      <c r="D52" s="2"/>
    </row>
    <row r="53" spans="1:4" ht="12.75" hidden="1">
      <c r="A53" s="6"/>
      <c r="B53" s="2"/>
      <c r="C53" s="2"/>
      <c r="D53" s="2"/>
    </row>
    <row r="54" spans="1:4" ht="12.75" hidden="1">
      <c r="A54" s="6"/>
      <c r="B54" s="2"/>
      <c r="C54" s="2"/>
      <c r="D54" s="2"/>
    </row>
    <row r="55" spans="1:4" ht="12.75" hidden="1">
      <c r="A55" s="6"/>
      <c r="B55" s="2"/>
      <c r="C55" s="2"/>
      <c r="D55" s="2"/>
    </row>
    <row r="56" spans="1:4" ht="12.75" hidden="1">
      <c r="A56" s="6"/>
      <c r="B56" s="2"/>
      <c r="C56" s="2"/>
      <c r="D56" s="2"/>
    </row>
    <row r="57" spans="1:4" ht="12.75" hidden="1">
      <c r="A57" s="6"/>
      <c r="B57" s="2"/>
      <c r="C57" s="2"/>
      <c r="D57" s="2"/>
    </row>
    <row r="58" spans="1:4" ht="12.75" hidden="1">
      <c r="A58" s="6"/>
      <c r="B58" s="2"/>
      <c r="C58" s="2"/>
      <c r="D58" s="2"/>
    </row>
    <row r="59" spans="1:4" ht="12.75" hidden="1">
      <c r="A59" s="6"/>
      <c r="B59" s="2"/>
      <c r="C59" s="2"/>
      <c r="D59" s="2"/>
    </row>
    <row r="60" spans="1:4" ht="12.75" hidden="1">
      <c r="A60" s="6"/>
      <c r="B60" s="2"/>
      <c r="C60" s="2"/>
      <c r="D60" s="2"/>
    </row>
    <row r="61" spans="1:4" ht="12.75" hidden="1">
      <c r="A61" s="6"/>
      <c r="B61" s="2"/>
      <c r="C61" s="2"/>
      <c r="D61" s="2"/>
    </row>
    <row r="62" spans="1:4" ht="12.75" hidden="1">
      <c r="A62" s="6"/>
      <c r="B62" s="2"/>
      <c r="C62" s="2"/>
      <c r="D62" s="2"/>
    </row>
    <row r="63" spans="1:4" ht="12.75" hidden="1">
      <c r="A63" s="6"/>
      <c r="B63" s="2"/>
      <c r="C63" s="2"/>
      <c r="D63" s="2"/>
    </row>
    <row r="64" spans="1:4" ht="12.75" hidden="1">
      <c r="A64" s="6"/>
      <c r="B64" s="2"/>
      <c r="C64" s="2"/>
      <c r="D64" s="2"/>
    </row>
    <row r="65" spans="1:4" ht="12.75" hidden="1">
      <c r="A65" s="6"/>
      <c r="B65" s="2"/>
      <c r="C65" s="2"/>
      <c r="D65" s="2"/>
    </row>
    <row r="66" spans="1:4" ht="12.75" hidden="1">
      <c r="A66" s="6"/>
      <c r="B66" s="2"/>
      <c r="C66" s="2"/>
      <c r="D66" s="2"/>
    </row>
    <row r="67" spans="1:4" ht="12.75" hidden="1">
      <c r="A67" s="6"/>
      <c r="B67" s="2"/>
      <c r="C67" s="2"/>
      <c r="D67" s="2"/>
    </row>
    <row r="68" spans="1:4" ht="12.75" hidden="1">
      <c r="A68" s="6"/>
      <c r="B68" s="2"/>
      <c r="C68" s="2"/>
      <c r="D68" s="2"/>
    </row>
    <row r="69" spans="1:4" ht="12.75" hidden="1">
      <c r="A69" s="6"/>
      <c r="B69" s="2"/>
      <c r="C69" s="2"/>
      <c r="D69" s="2"/>
    </row>
    <row r="70" spans="1:4" ht="12.75" hidden="1">
      <c r="A70" s="6"/>
      <c r="B70" s="2"/>
      <c r="C70" s="2"/>
      <c r="D70" s="2"/>
    </row>
    <row r="71" spans="1:4" ht="12.75" hidden="1">
      <c r="A71" s="6"/>
      <c r="B71" s="2"/>
      <c r="C71" s="2"/>
      <c r="D71" s="2"/>
    </row>
    <row r="72" spans="1:4" ht="12.75" hidden="1">
      <c r="A72" s="6"/>
      <c r="B72" s="2"/>
      <c r="C72" s="2"/>
      <c r="D72" s="2"/>
    </row>
    <row r="73" spans="1:4" ht="12.75" hidden="1">
      <c r="A73" s="6"/>
      <c r="B73" s="2"/>
      <c r="C73" s="2"/>
      <c r="D73" s="2"/>
    </row>
    <row r="74" spans="1:4" ht="12.75" hidden="1">
      <c r="A74" s="6"/>
      <c r="B74" s="2"/>
      <c r="C74" s="2"/>
      <c r="D74" s="2"/>
    </row>
    <row r="75" spans="1:4" ht="12.75" hidden="1">
      <c r="A75" s="6"/>
      <c r="B75" s="2"/>
      <c r="C75" s="2"/>
      <c r="D75" s="2"/>
    </row>
    <row r="76" spans="1:4" ht="12.75" hidden="1">
      <c r="A76" s="6"/>
      <c r="B76" s="2"/>
      <c r="C76" s="2"/>
      <c r="D76" s="2"/>
    </row>
    <row r="77" spans="1:4" ht="12.75" hidden="1">
      <c r="A77" s="6"/>
      <c r="B77" s="2"/>
      <c r="C77" s="2"/>
      <c r="D77" s="2"/>
    </row>
    <row r="78" spans="1:4" ht="12.75" hidden="1">
      <c r="A78" s="6"/>
      <c r="B78" s="2"/>
      <c r="C78" s="2"/>
      <c r="D78" s="2"/>
    </row>
    <row r="79" spans="1:4" ht="12.75" hidden="1">
      <c r="A79" s="6"/>
      <c r="B79" s="2"/>
      <c r="C79" s="2"/>
      <c r="D79" s="2"/>
    </row>
    <row r="80" spans="1:4" ht="12.75" hidden="1">
      <c r="A80" s="6"/>
      <c r="B80" s="2"/>
      <c r="C80" s="2"/>
      <c r="D80" s="2"/>
    </row>
    <row r="81" spans="1:4" ht="12.75" hidden="1">
      <c r="A81" s="6"/>
      <c r="B81" s="2"/>
      <c r="C81" s="2"/>
      <c r="D81" s="2"/>
    </row>
    <row r="82" spans="1:4" ht="12.75" hidden="1">
      <c r="A82" s="6"/>
      <c r="B82" s="2"/>
      <c r="C82" s="2"/>
      <c r="D82" s="2"/>
    </row>
    <row r="83" spans="1:4" ht="12.75" hidden="1">
      <c r="A83" s="6"/>
      <c r="B83" s="2"/>
      <c r="C83" s="2"/>
      <c r="D83" s="2"/>
    </row>
    <row r="84" spans="1:4" ht="12.75" hidden="1">
      <c r="A84" s="6"/>
      <c r="B84" s="2"/>
      <c r="C84" s="2"/>
      <c r="D84" s="2"/>
    </row>
    <row r="85" spans="1:4" ht="12.75" hidden="1">
      <c r="A85" s="6"/>
      <c r="B85" s="2"/>
      <c r="C85" s="2"/>
      <c r="D85" s="2"/>
    </row>
    <row r="86" spans="1:4" ht="12.75" hidden="1">
      <c r="A86" s="6"/>
      <c r="B86" s="2"/>
      <c r="C86" s="2"/>
      <c r="D86" s="2"/>
    </row>
    <row r="87" spans="1:4" ht="12.75" hidden="1">
      <c r="A87" s="6"/>
      <c r="B87" s="2"/>
      <c r="C87" s="2"/>
      <c r="D87" s="2"/>
    </row>
    <row r="88" spans="1:4" ht="12.75" hidden="1">
      <c r="A88" s="6"/>
      <c r="B88" s="2"/>
      <c r="C88" s="2"/>
      <c r="D88" s="2"/>
    </row>
    <row r="89" spans="1:4" ht="12.75" hidden="1">
      <c r="A89" s="6"/>
      <c r="B89" s="2"/>
      <c r="C89" s="2"/>
      <c r="D89" s="2"/>
    </row>
    <row r="90" spans="1:4" ht="12.75" hidden="1">
      <c r="A90" s="6"/>
      <c r="B90" s="2"/>
      <c r="C90" s="2"/>
      <c r="D90" s="2"/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</sheetData>
  <sheetProtection/>
  <mergeCells count="61">
    <mergeCell ref="G8:H8"/>
    <mergeCell ref="G15:H15"/>
    <mergeCell ref="G12:H12"/>
    <mergeCell ref="I12:J12"/>
    <mergeCell ref="G13:H13"/>
    <mergeCell ref="I13:J13"/>
    <mergeCell ref="I15:J15"/>
    <mergeCell ref="G14:H14"/>
    <mergeCell ref="I14:J14"/>
    <mergeCell ref="E4:F5"/>
    <mergeCell ref="G4:H5"/>
    <mergeCell ref="I4:J5"/>
    <mergeCell ref="E13:F13"/>
    <mergeCell ref="I8:J8"/>
    <mergeCell ref="G9:H9"/>
    <mergeCell ref="I9:J9"/>
    <mergeCell ref="E12:F12"/>
    <mergeCell ref="G10:H10"/>
    <mergeCell ref="I10:J10"/>
    <mergeCell ref="G7:H7"/>
    <mergeCell ref="I7:J7"/>
    <mergeCell ref="E14:F14"/>
    <mergeCell ref="E15:F15"/>
    <mergeCell ref="E8:F8"/>
    <mergeCell ref="E9:F9"/>
    <mergeCell ref="E10:F10"/>
    <mergeCell ref="E11:F11"/>
    <mergeCell ref="G11:H11"/>
    <mergeCell ref="I11:J11"/>
    <mergeCell ref="C14:D14"/>
    <mergeCell ref="C15:D15"/>
    <mergeCell ref="A2:J2"/>
    <mergeCell ref="A3:A6"/>
    <mergeCell ref="B3:B6"/>
    <mergeCell ref="C3:J3"/>
    <mergeCell ref="C6:J6"/>
    <mergeCell ref="C4:D5"/>
    <mergeCell ref="C7:D7"/>
    <mergeCell ref="E7:F7"/>
    <mergeCell ref="C8:D8"/>
    <mergeCell ref="C9:D9"/>
    <mergeCell ref="C10:D10"/>
    <mergeCell ref="C11:D11"/>
    <mergeCell ref="C12:D12"/>
    <mergeCell ref="C13:D13"/>
    <mergeCell ref="F30:G30"/>
    <mergeCell ref="A23:J23"/>
    <mergeCell ref="B26:D26"/>
    <mergeCell ref="F26:G26"/>
    <mergeCell ref="C27:D27"/>
    <mergeCell ref="F27:G27"/>
    <mergeCell ref="B29:D29"/>
    <mergeCell ref="F29:G29"/>
    <mergeCell ref="B30:D30"/>
    <mergeCell ref="A18:A19"/>
    <mergeCell ref="A20:A21"/>
    <mergeCell ref="B36:D36"/>
    <mergeCell ref="B32:D32"/>
    <mergeCell ref="B33:D33"/>
    <mergeCell ref="B34:D34"/>
    <mergeCell ref="B35:D35"/>
  </mergeCells>
  <printOptions/>
  <pageMargins left="0.3937007874015748" right="0.3937007874015748" top="0.3937007874015748" bottom="0.3937007874015748" header="0.1968503937007874" footer="0.11811023622047245"/>
  <pageSetup fitToHeight="1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CD34"/>
  <sheetViews>
    <sheetView zoomScale="75" zoomScaleNormal="75" zoomScalePageLayoutView="0" workbookViewId="0" topLeftCell="A1">
      <pane xSplit="2" ySplit="6" topLeftCell="D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2" sqref="L32"/>
    </sheetView>
  </sheetViews>
  <sheetFormatPr defaultColWidth="9.00390625" defaultRowHeight="12.75"/>
  <cols>
    <col min="1" max="1" width="79.25390625" style="0" customWidth="1"/>
    <col min="2" max="2" width="7.00390625" style="0" customWidth="1"/>
    <col min="3" max="3" width="14.875" style="0" customWidth="1"/>
    <col min="4" max="4" width="16.625" style="0" customWidth="1"/>
    <col min="5" max="5" width="15.625" style="0" customWidth="1"/>
    <col min="6" max="6" width="12.375" style="0" customWidth="1"/>
    <col min="7" max="7" width="14.25390625" style="0" customWidth="1"/>
    <col min="8" max="8" width="16.125" style="0" customWidth="1"/>
    <col min="9" max="9" width="14.00390625" style="0" customWidth="1"/>
    <col min="10" max="10" width="14.75390625" style="0" customWidth="1"/>
    <col min="11" max="11" width="15.125" style="0" customWidth="1"/>
    <col min="12" max="12" width="17.875" style="0" customWidth="1"/>
  </cols>
  <sheetData>
    <row r="1" ht="12.75">
      <c r="L1" s="24" t="s">
        <v>103</v>
      </c>
    </row>
    <row r="2" spans="1:12" s="11" customFormat="1" ht="17.25" customHeight="1" thickBot="1">
      <c r="A2" s="663" t="s">
        <v>129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</row>
    <row r="3" spans="1:12" s="17" customFormat="1" ht="15" customHeight="1" thickBot="1">
      <c r="A3" s="664" t="s">
        <v>4</v>
      </c>
      <c r="B3" s="726" t="s">
        <v>2</v>
      </c>
      <c r="C3" s="807" t="s">
        <v>39</v>
      </c>
      <c r="D3" s="808"/>
      <c r="E3" s="808"/>
      <c r="F3" s="808"/>
      <c r="G3" s="808"/>
      <c r="H3" s="808"/>
      <c r="I3" s="808"/>
      <c r="J3" s="808"/>
      <c r="K3" s="808"/>
      <c r="L3" s="808"/>
    </row>
    <row r="4" spans="1:12" s="11" customFormat="1" ht="121.5" customHeight="1" thickBot="1">
      <c r="A4" s="664"/>
      <c r="B4" s="726"/>
      <c r="C4" s="666" t="s">
        <v>210</v>
      </c>
      <c r="D4" s="666"/>
      <c r="E4" s="669" t="s">
        <v>211</v>
      </c>
      <c r="F4" s="666"/>
      <c r="G4" s="682" t="s">
        <v>212</v>
      </c>
      <c r="H4" s="682"/>
      <c r="I4" s="666" t="s">
        <v>213</v>
      </c>
      <c r="J4" s="666"/>
      <c r="K4" s="666" t="s">
        <v>214</v>
      </c>
      <c r="L4" s="666"/>
    </row>
    <row r="5" spans="1:12" s="11" customFormat="1" ht="55.5" customHeight="1" thickBot="1">
      <c r="A5" s="664"/>
      <c r="B5" s="726"/>
      <c r="C5" s="72" t="s">
        <v>3</v>
      </c>
      <c r="D5" s="74" t="s">
        <v>115</v>
      </c>
      <c r="E5" s="438" t="s">
        <v>3</v>
      </c>
      <c r="F5" s="74" t="s">
        <v>115</v>
      </c>
      <c r="G5" s="72" t="s">
        <v>3</v>
      </c>
      <c r="H5" s="74" t="s">
        <v>115</v>
      </c>
      <c r="I5" s="72" t="s">
        <v>3</v>
      </c>
      <c r="J5" s="74" t="s">
        <v>115</v>
      </c>
      <c r="K5" s="72" t="s">
        <v>3</v>
      </c>
      <c r="L5" s="74" t="s">
        <v>115</v>
      </c>
    </row>
    <row r="6" spans="1:12" s="11" customFormat="1" ht="13.5" customHeight="1" thickBot="1">
      <c r="A6" s="90">
        <v>1</v>
      </c>
      <c r="B6" s="125" t="s">
        <v>5</v>
      </c>
      <c r="C6" s="125"/>
      <c r="D6" s="126"/>
      <c r="E6" s="126" t="s">
        <v>6</v>
      </c>
      <c r="F6" s="124">
        <v>4</v>
      </c>
      <c r="G6" s="124">
        <v>5</v>
      </c>
      <c r="H6" s="124">
        <v>6</v>
      </c>
      <c r="I6" s="124">
        <v>7</v>
      </c>
      <c r="J6" s="124">
        <v>8</v>
      </c>
      <c r="K6" s="124">
        <v>9</v>
      </c>
      <c r="L6" s="124">
        <v>10</v>
      </c>
    </row>
    <row r="7" spans="1:12" s="47" customFormat="1" ht="33" customHeight="1" thickBot="1">
      <c r="A7" s="79" t="s">
        <v>116</v>
      </c>
      <c r="B7" s="127" t="s">
        <v>11</v>
      </c>
      <c r="C7" s="417" t="s">
        <v>7</v>
      </c>
      <c r="D7" s="426">
        <f>D9+D10</f>
        <v>0</v>
      </c>
      <c r="E7" s="277" t="s">
        <v>7</v>
      </c>
      <c r="F7" s="426">
        <f>F9+F10</f>
        <v>0</v>
      </c>
      <c r="G7" s="276" t="s">
        <v>7</v>
      </c>
      <c r="H7" s="264">
        <f>H9+H10</f>
        <v>0</v>
      </c>
      <c r="I7" s="257" t="s">
        <v>7</v>
      </c>
      <c r="J7" s="237">
        <f>J9+J10</f>
        <v>0</v>
      </c>
      <c r="K7" s="276" t="s">
        <v>7</v>
      </c>
      <c r="L7" s="264">
        <f>L9+L10</f>
        <v>0</v>
      </c>
    </row>
    <row r="8" spans="1:12" s="11" customFormat="1" ht="12.75" customHeight="1">
      <c r="A8" s="91" t="s">
        <v>29</v>
      </c>
      <c r="B8" s="128"/>
      <c r="C8" s="330"/>
      <c r="D8" s="331"/>
      <c r="E8" s="456"/>
      <c r="F8" s="331"/>
      <c r="G8" s="332"/>
      <c r="H8" s="267"/>
      <c r="I8" s="332"/>
      <c r="J8" s="244"/>
      <c r="K8" s="284"/>
      <c r="L8" s="267"/>
    </row>
    <row r="9" spans="1:12" s="11" customFormat="1" ht="18" customHeight="1">
      <c r="A9" s="92" t="s">
        <v>62</v>
      </c>
      <c r="B9" s="129" t="s">
        <v>24</v>
      </c>
      <c r="C9" s="279" t="s">
        <v>7</v>
      </c>
      <c r="D9" s="280"/>
      <c r="E9" s="361" t="s">
        <v>7</v>
      </c>
      <c r="F9" s="280"/>
      <c r="G9" s="279" t="s">
        <v>7</v>
      </c>
      <c r="H9" s="267"/>
      <c r="I9" s="361" t="s">
        <v>7</v>
      </c>
      <c r="J9" s="244"/>
      <c r="K9" s="279" t="s">
        <v>7</v>
      </c>
      <c r="L9" s="267"/>
    </row>
    <row r="10" spans="1:12" s="11" customFormat="1" ht="27" customHeight="1" thickBot="1">
      <c r="A10" s="93" t="s">
        <v>117</v>
      </c>
      <c r="B10" s="130" t="s">
        <v>25</v>
      </c>
      <c r="C10" s="284" t="s">
        <v>7</v>
      </c>
      <c r="D10" s="267"/>
      <c r="E10" s="332" t="s">
        <v>7</v>
      </c>
      <c r="F10" s="244"/>
      <c r="G10" s="335" t="s">
        <v>7</v>
      </c>
      <c r="H10" s="268"/>
      <c r="I10" s="364" t="s">
        <v>7</v>
      </c>
      <c r="J10" s="247"/>
      <c r="K10" s="335" t="s">
        <v>7</v>
      </c>
      <c r="L10" s="268"/>
    </row>
    <row r="11" spans="1:12" s="47" customFormat="1" ht="33.75" customHeight="1" thickBot="1">
      <c r="A11" s="79" t="s">
        <v>118</v>
      </c>
      <c r="B11" s="127" t="s">
        <v>12</v>
      </c>
      <c r="C11" s="276" t="s">
        <v>7</v>
      </c>
      <c r="D11" s="275">
        <f>D13+D14+D16</f>
        <v>0</v>
      </c>
      <c r="E11" s="257" t="s">
        <v>7</v>
      </c>
      <c r="F11" s="256">
        <f>F13+F14+F16</f>
        <v>0</v>
      </c>
      <c r="G11" s="276" t="s">
        <v>7</v>
      </c>
      <c r="H11" s="275">
        <f>H13+H14+H16</f>
        <v>0</v>
      </c>
      <c r="I11" s="257" t="s">
        <v>7</v>
      </c>
      <c r="J11" s="237">
        <f>J13+J14+J16</f>
        <v>0</v>
      </c>
      <c r="K11" s="276" t="s">
        <v>7</v>
      </c>
      <c r="L11" s="275">
        <f>L13+L14+L16</f>
        <v>0</v>
      </c>
    </row>
    <row r="12" spans="1:12" s="11" customFormat="1" ht="13.5" customHeight="1">
      <c r="A12" s="91" t="s">
        <v>43</v>
      </c>
      <c r="B12" s="131"/>
      <c r="C12" s="330"/>
      <c r="D12" s="338"/>
      <c r="E12" s="456"/>
      <c r="F12" s="338"/>
      <c r="G12" s="284"/>
      <c r="H12" s="267"/>
      <c r="I12" s="332"/>
      <c r="J12" s="244"/>
      <c r="K12" s="284"/>
      <c r="L12" s="267"/>
    </row>
    <row r="13" spans="1:12" s="11" customFormat="1" ht="14.25" customHeight="1">
      <c r="A13" s="92" t="s">
        <v>67</v>
      </c>
      <c r="B13" s="129" t="s">
        <v>15</v>
      </c>
      <c r="C13" s="279" t="s">
        <v>7</v>
      </c>
      <c r="D13" s="280"/>
      <c r="E13" s="361" t="s">
        <v>7</v>
      </c>
      <c r="F13" s="280"/>
      <c r="G13" s="279" t="s">
        <v>7</v>
      </c>
      <c r="H13" s="280"/>
      <c r="I13" s="361" t="s">
        <v>7</v>
      </c>
      <c r="J13" s="259"/>
      <c r="K13" s="279" t="s">
        <v>7</v>
      </c>
      <c r="L13" s="280"/>
    </row>
    <row r="14" spans="1:12" s="11" customFormat="1" ht="13.5" customHeight="1">
      <c r="A14" s="92" t="s">
        <v>26</v>
      </c>
      <c r="B14" s="132" t="s">
        <v>16</v>
      </c>
      <c r="C14" s="285" t="s">
        <v>7</v>
      </c>
      <c r="D14" s="286"/>
      <c r="E14" s="370" t="s">
        <v>7</v>
      </c>
      <c r="F14" s="286"/>
      <c r="G14" s="284" t="s">
        <v>7</v>
      </c>
      <c r="H14" s="280"/>
      <c r="I14" s="332" t="s">
        <v>7</v>
      </c>
      <c r="J14" s="259"/>
      <c r="K14" s="284" t="s">
        <v>7</v>
      </c>
      <c r="L14" s="280"/>
    </row>
    <row r="15" spans="1:12" s="11" customFormat="1" ht="12.75" customHeight="1">
      <c r="A15" s="94" t="s">
        <v>119</v>
      </c>
      <c r="B15" s="133" t="s">
        <v>17</v>
      </c>
      <c r="C15" s="285" t="s">
        <v>7</v>
      </c>
      <c r="D15" s="286"/>
      <c r="E15" s="370" t="s">
        <v>7</v>
      </c>
      <c r="F15" s="286"/>
      <c r="G15" s="285" t="s">
        <v>7</v>
      </c>
      <c r="H15" s="286"/>
      <c r="I15" s="370" t="s">
        <v>7</v>
      </c>
      <c r="J15" s="261"/>
      <c r="K15" s="285" t="s">
        <v>7</v>
      </c>
      <c r="L15" s="286"/>
    </row>
    <row r="16" spans="1:12" s="11" customFormat="1" ht="28.5" customHeight="1" thickBot="1">
      <c r="A16" s="93" t="s">
        <v>117</v>
      </c>
      <c r="B16" s="130" t="s">
        <v>27</v>
      </c>
      <c r="C16" s="284" t="s">
        <v>7</v>
      </c>
      <c r="D16" s="346"/>
      <c r="E16" s="332" t="s">
        <v>7</v>
      </c>
      <c r="F16" s="317"/>
      <c r="G16" s="335" t="s">
        <v>7</v>
      </c>
      <c r="H16" s="268"/>
      <c r="I16" s="364" t="s">
        <v>7</v>
      </c>
      <c r="J16" s="247"/>
      <c r="K16" s="335" t="s">
        <v>7</v>
      </c>
      <c r="L16" s="268"/>
    </row>
    <row r="17" spans="1:12" s="47" customFormat="1" ht="40.5" customHeight="1" thickBot="1">
      <c r="A17" s="79" t="s">
        <v>120</v>
      </c>
      <c r="B17" s="127" t="s">
        <v>13</v>
      </c>
      <c r="C17" s="417" t="s">
        <v>7</v>
      </c>
      <c r="D17" s="275"/>
      <c r="E17" s="277" t="s">
        <v>7</v>
      </c>
      <c r="F17" s="256"/>
      <c r="G17" s="276" t="s">
        <v>7</v>
      </c>
      <c r="H17" s="275"/>
      <c r="I17" s="257" t="s">
        <v>7</v>
      </c>
      <c r="J17" s="256"/>
      <c r="K17" s="276" t="s">
        <v>7</v>
      </c>
      <c r="L17" s="275">
        <v>226</v>
      </c>
    </row>
    <row r="18" spans="1:12" s="47" customFormat="1" ht="54" customHeight="1" thickBot="1">
      <c r="A18" s="95" t="s">
        <v>121</v>
      </c>
      <c r="B18" s="127" t="s">
        <v>14</v>
      </c>
      <c r="C18" s="417" t="s">
        <v>7</v>
      </c>
      <c r="D18" s="275"/>
      <c r="E18" s="277" t="s">
        <v>7</v>
      </c>
      <c r="F18" s="256"/>
      <c r="G18" s="276" t="s">
        <v>7</v>
      </c>
      <c r="H18" s="275"/>
      <c r="I18" s="257" t="s">
        <v>7</v>
      </c>
      <c r="J18" s="256"/>
      <c r="K18" s="276" t="s">
        <v>7</v>
      </c>
      <c r="L18" s="275"/>
    </row>
    <row r="19" spans="1:82" s="48" customFormat="1" ht="38.25" customHeight="1" thickBot="1">
      <c r="A19" s="79" t="s">
        <v>122</v>
      </c>
      <c r="B19" s="127" t="s">
        <v>8</v>
      </c>
      <c r="C19" s="457"/>
      <c r="D19" s="385">
        <f>D7+D11+D17+D18</f>
        <v>0</v>
      </c>
      <c r="E19" s="389"/>
      <c r="F19" s="383">
        <f>F7+F11+F17+F18</f>
        <v>0</v>
      </c>
      <c r="G19" s="428"/>
      <c r="H19" s="385">
        <f>H7+H11+H17+H18</f>
        <v>0</v>
      </c>
      <c r="I19" s="430"/>
      <c r="J19" s="383">
        <f>J7+J11+J17+J18</f>
        <v>0</v>
      </c>
      <c r="K19" s="428">
        <v>543</v>
      </c>
      <c r="L19" s="385">
        <f>L7+L11+L17+L18</f>
        <v>226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</row>
    <row r="20" spans="1:82" s="48" customFormat="1" ht="27.75" customHeight="1" thickBot="1">
      <c r="A20" s="79" t="s">
        <v>78</v>
      </c>
      <c r="B20" s="127" t="s">
        <v>28</v>
      </c>
      <c r="C20" s="457"/>
      <c r="D20" s="429"/>
      <c r="E20" s="389"/>
      <c r="F20" s="427"/>
      <c r="G20" s="428"/>
      <c r="H20" s="429"/>
      <c r="I20" s="430"/>
      <c r="J20" s="427"/>
      <c r="K20" s="428"/>
      <c r="L20" s="429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</row>
    <row r="21" spans="1:82" s="18" customFormat="1" ht="12.75" customHeight="1">
      <c r="A21" s="91" t="s">
        <v>30</v>
      </c>
      <c r="B21" s="134"/>
      <c r="C21" s="418"/>
      <c r="D21" s="267"/>
      <c r="E21" s="317"/>
      <c r="F21" s="244"/>
      <c r="G21" s="284"/>
      <c r="H21" s="267"/>
      <c r="I21" s="332"/>
      <c r="J21" s="244"/>
      <c r="K21" s="284"/>
      <c r="L21" s="267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</row>
    <row r="22" spans="1:82" s="18" customFormat="1" ht="27" customHeight="1">
      <c r="A22" s="92" t="s">
        <v>123</v>
      </c>
      <c r="B22" s="129" t="s">
        <v>68</v>
      </c>
      <c r="C22" s="419" t="s">
        <v>7</v>
      </c>
      <c r="D22" s="280"/>
      <c r="E22" s="340" t="s">
        <v>7</v>
      </c>
      <c r="F22" s="259"/>
      <c r="G22" s="279" t="s">
        <v>7</v>
      </c>
      <c r="H22" s="280"/>
      <c r="I22" s="361" t="s">
        <v>7</v>
      </c>
      <c r="J22" s="259"/>
      <c r="K22" s="279" t="s">
        <v>7</v>
      </c>
      <c r="L22" s="28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</row>
    <row r="23" spans="1:82" s="18" customFormat="1" ht="15.75" customHeight="1">
      <c r="A23" s="92" t="s">
        <v>124</v>
      </c>
      <c r="B23" s="129" t="s">
        <v>69</v>
      </c>
      <c r="C23" s="421" t="s">
        <v>7</v>
      </c>
      <c r="D23" s="250">
        <f>D25+D26</f>
        <v>0</v>
      </c>
      <c r="E23" s="341" t="s">
        <v>7</v>
      </c>
      <c r="F23" s="253">
        <f>F25+F26</f>
        <v>0</v>
      </c>
      <c r="G23" s="279" t="s">
        <v>7</v>
      </c>
      <c r="H23" s="267">
        <f>H25+H26</f>
        <v>0</v>
      </c>
      <c r="I23" s="361" t="s">
        <v>7</v>
      </c>
      <c r="J23" s="244">
        <f>J25+J26</f>
        <v>0</v>
      </c>
      <c r="K23" s="279" t="s">
        <v>7</v>
      </c>
      <c r="L23" s="267">
        <f>L25+L26</f>
        <v>0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</row>
    <row r="24" spans="1:82" s="18" customFormat="1" ht="12" customHeight="1">
      <c r="A24" s="91" t="s">
        <v>74</v>
      </c>
      <c r="B24" s="128"/>
      <c r="C24" s="420"/>
      <c r="D24" s="267"/>
      <c r="E24" s="343"/>
      <c r="F24" s="244"/>
      <c r="G24" s="284"/>
      <c r="H24" s="268"/>
      <c r="I24" s="332"/>
      <c r="J24" s="247"/>
      <c r="K24" s="284"/>
      <c r="L24" s="268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</row>
    <row r="25" spans="1:82" s="18" customFormat="1" ht="24" customHeight="1">
      <c r="A25" s="94" t="s">
        <v>125</v>
      </c>
      <c r="B25" s="135" t="s">
        <v>70</v>
      </c>
      <c r="C25" s="419" t="s">
        <v>7</v>
      </c>
      <c r="D25" s="280"/>
      <c r="E25" s="340" t="s">
        <v>7</v>
      </c>
      <c r="F25" s="259"/>
      <c r="G25" s="279" t="s">
        <v>7</v>
      </c>
      <c r="H25" s="267"/>
      <c r="I25" s="361" t="s">
        <v>7</v>
      </c>
      <c r="J25" s="244"/>
      <c r="K25" s="279" t="s">
        <v>7</v>
      </c>
      <c r="L25" s="267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</row>
    <row r="26" spans="1:82" s="18" customFormat="1" ht="26.25" customHeight="1" thickBot="1">
      <c r="A26" s="96" t="s">
        <v>126</v>
      </c>
      <c r="B26" s="133" t="s">
        <v>71</v>
      </c>
      <c r="C26" s="420" t="s">
        <v>7</v>
      </c>
      <c r="D26" s="268"/>
      <c r="E26" s="343" t="s">
        <v>7</v>
      </c>
      <c r="F26" s="247"/>
      <c r="G26" s="284" t="s">
        <v>7</v>
      </c>
      <c r="H26" s="268"/>
      <c r="I26" s="332" t="s">
        <v>7</v>
      </c>
      <c r="J26" s="247"/>
      <c r="K26" s="284" t="s">
        <v>7</v>
      </c>
      <c r="L26" s="268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</row>
    <row r="27" spans="1:82" s="48" customFormat="1" ht="27" customHeight="1" thickBot="1">
      <c r="A27" s="79" t="s">
        <v>79</v>
      </c>
      <c r="B27" s="127" t="s">
        <v>9</v>
      </c>
      <c r="C27" s="457"/>
      <c r="D27" s="429"/>
      <c r="E27" s="389"/>
      <c r="F27" s="427"/>
      <c r="G27" s="428"/>
      <c r="H27" s="429"/>
      <c r="I27" s="430"/>
      <c r="J27" s="427"/>
      <c r="K27" s="428">
        <v>280</v>
      </c>
      <c r="L27" s="429">
        <v>70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</row>
    <row r="28" spans="1:82" s="18" customFormat="1" ht="14.25" customHeight="1">
      <c r="A28" s="91" t="s">
        <v>31</v>
      </c>
      <c r="B28" s="131"/>
      <c r="C28" s="284"/>
      <c r="D28" s="267"/>
      <c r="E28" s="332"/>
      <c r="F28" s="244"/>
      <c r="G28" s="284"/>
      <c r="H28" s="267"/>
      <c r="I28" s="332"/>
      <c r="J28" s="244"/>
      <c r="K28" s="284"/>
      <c r="L28" s="267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</row>
    <row r="29" spans="1:82" s="18" customFormat="1" ht="26.25" customHeight="1">
      <c r="A29" s="92" t="s">
        <v>127</v>
      </c>
      <c r="B29" s="129" t="s">
        <v>63</v>
      </c>
      <c r="C29" s="342" t="s">
        <v>7</v>
      </c>
      <c r="D29" s="250">
        <f>D31+D32</f>
        <v>0</v>
      </c>
      <c r="E29" s="334" t="s">
        <v>7</v>
      </c>
      <c r="F29" s="250">
        <f>F31+F32</f>
        <v>0</v>
      </c>
      <c r="G29" s="342" t="s">
        <v>7</v>
      </c>
      <c r="H29" s="270">
        <f>H31+H32</f>
        <v>0</v>
      </c>
      <c r="I29" s="334" t="s">
        <v>7</v>
      </c>
      <c r="J29" s="249">
        <f>J31+J32</f>
        <v>0</v>
      </c>
      <c r="K29" s="342" t="s">
        <v>7</v>
      </c>
      <c r="L29" s="270">
        <f>L31+L32</f>
        <v>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</row>
    <row r="30" spans="1:82" s="18" customFormat="1" ht="12.75" customHeight="1">
      <c r="A30" s="96" t="s">
        <v>32</v>
      </c>
      <c r="B30" s="133"/>
      <c r="C30" s="284"/>
      <c r="D30" s="267"/>
      <c r="E30" s="332"/>
      <c r="F30" s="244"/>
      <c r="G30" s="284"/>
      <c r="H30" s="268"/>
      <c r="I30" s="332"/>
      <c r="J30" s="247"/>
      <c r="K30" s="284"/>
      <c r="L30" s="268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</row>
    <row r="31" spans="1:82" s="18" customFormat="1" ht="18" customHeight="1">
      <c r="A31" s="94" t="s">
        <v>125</v>
      </c>
      <c r="B31" s="135" t="s">
        <v>64</v>
      </c>
      <c r="C31" s="279" t="s">
        <v>7</v>
      </c>
      <c r="D31" s="280"/>
      <c r="E31" s="361" t="s">
        <v>7</v>
      </c>
      <c r="F31" s="280"/>
      <c r="G31" s="279" t="s">
        <v>7</v>
      </c>
      <c r="H31" s="267"/>
      <c r="I31" s="361" t="s">
        <v>7</v>
      </c>
      <c r="J31" s="244"/>
      <c r="K31" s="279" t="s">
        <v>7</v>
      </c>
      <c r="L31" s="267">
        <v>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</row>
    <row r="32" spans="1:82" s="18" customFormat="1" ht="28.5" customHeight="1">
      <c r="A32" s="97" t="s">
        <v>126</v>
      </c>
      <c r="B32" s="135" t="s">
        <v>65</v>
      </c>
      <c r="C32" s="285" t="s">
        <v>7</v>
      </c>
      <c r="D32" s="286"/>
      <c r="E32" s="370" t="s">
        <v>7</v>
      </c>
      <c r="F32" s="261"/>
      <c r="G32" s="285" t="s">
        <v>7</v>
      </c>
      <c r="H32" s="286"/>
      <c r="I32" s="370" t="s">
        <v>7</v>
      </c>
      <c r="J32" s="261"/>
      <c r="K32" s="285" t="s">
        <v>7</v>
      </c>
      <c r="L32" s="286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</row>
    <row r="33" spans="1:82" s="18" customFormat="1" ht="18" customHeight="1" thickBot="1">
      <c r="A33" s="91" t="s">
        <v>128</v>
      </c>
      <c r="B33" s="130" t="s">
        <v>66</v>
      </c>
      <c r="C33" s="284" t="s">
        <v>7</v>
      </c>
      <c r="D33" s="267"/>
      <c r="E33" s="332" t="s">
        <v>7</v>
      </c>
      <c r="F33" s="244"/>
      <c r="G33" s="284" t="s">
        <v>7</v>
      </c>
      <c r="H33" s="268"/>
      <c r="I33" s="364" t="s">
        <v>7</v>
      </c>
      <c r="J33" s="247"/>
      <c r="K33" s="335" t="s">
        <v>7</v>
      </c>
      <c r="L33" s="268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</row>
    <row r="34" spans="1:82" s="48" customFormat="1" ht="36.75" customHeight="1" thickBot="1">
      <c r="A34" s="79" t="s">
        <v>80</v>
      </c>
      <c r="B34" s="127" t="s">
        <v>10</v>
      </c>
      <c r="C34" s="458">
        <f>C19+C20+C27</f>
        <v>0</v>
      </c>
      <c r="D34" s="385">
        <f>D19+D20+D27</f>
        <v>0</v>
      </c>
      <c r="E34" s="382">
        <f>E19+E20+E27</f>
        <v>0</v>
      </c>
      <c r="F34" s="383">
        <f>F19+F20+F27</f>
        <v>0</v>
      </c>
      <c r="G34" s="384">
        <f aca="true" t="shared" si="0" ref="G34:L34">G19+G20+G27</f>
        <v>0</v>
      </c>
      <c r="H34" s="385">
        <f t="shared" si="0"/>
        <v>0</v>
      </c>
      <c r="I34" s="386">
        <f t="shared" si="0"/>
        <v>0</v>
      </c>
      <c r="J34" s="383">
        <f t="shared" si="0"/>
        <v>0</v>
      </c>
      <c r="K34" s="384">
        <f>K19+K27</f>
        <v>823</v>
      </c>
      <c r="L34" s="385">
        <f t="shared" si="0"/>
        <v>296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</row>
  </sheetData>
  <sheetProtection/>
  <mergeCells count="9">
    <mergeCell ref="E4:F4"/>
    <mergeCell ref="A2:L2"/>
    <mergeCell ref="A3:A5"/>
    <mergeCell ref="B3:B5"/>
    <mergeCell ref="G4:H4"/>
    <mergeCell ref="I4:J4"/>
    <mergeCell ref="K4:L4"/>
    <mergeCell ref="C4:D4"/>
    <mergeCell ref="C3:L3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7"/>
  <sheetViews>
    <sheetView zoomScalePageLayoutView="0" workbookViewId="0" topLeftCell="A3">
      <pane xSplit="2" ySplit="4" topLeftCell="L13" activePane="bottomRight" state="frozen"/>
      <selection pane="topLeft" activeCell="A3" sqref="A3"/>
      <selection pane="topRight" activeCell="C3" sqref="C3"/>
      <selection pane="bottomLeft" activeCell="A7" sqref="A7"/>
      <selection pane="bottomRight" activeCell="Q16" sqref="Q16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4.25390625" style="1" customWidth="1"/>
    <col min="4" max="4" width="9.875" style="1" customWidth="1"/>
    <col min="5" max="5" width="12.125" style="1" customWidth="1"/>
    <col min="6" max="6" width="14.25390625" style="1" customWidth="1"/>
    <col min="7" max="7" width="14.875" style="1" customWidth="1"/>
    <col min="8" max="8" width="15.125" style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679" t="s">
        <v>104</v>
      </c>
      <c r="Q1" s="679"/>
    </row>
    <row r="2" spans="1:17" s="21" customFormat="1" ht="13.5" customHeight="1" thickBot="1">
      <c r="A2" s="680" t="s">
        <v>136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</row>
    <row r="3" spans="1:17" ht="12.75" customHeight="1" thickBot="1">
      <c r="A3" s="666" t="s">
        <v>4</v>
      </c>
      <c r="B3" s="726" t="s">
        <v>18</v>
      </c>
      <c r="C3" s="72"/>
      <c r="D3" s="72"/>
      <c r="E3" s="72"/>
      <c r="F3" s="723" t="s">
        <v>38</v>
      </c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</row>
    <row r="4" spans="1:17" ht="108.75" customHeight="1" thickBot="1">
      <c r="A4" s="666"/>
      <c r="B4" s="726"/>
      <c r="C4" s="682" t="s">
        <v>215</v>
      </c>
      <c r="D4" s="682"/>
      <c r="E4" s="682"/>
      <c r="F4" s="682" t="s">
        <v>216</v>
      </c>
      <c r="G4" s="682"/>
      <c r="H4" s="682"/>
      <c r="I4" s="682" t="s">
        <v>217</v>
      </c>
      <c r="J4" s="682"/>
      <c r="K4" s="682"/>
      <c r="L4" s="682" t="s">
        <v>218</v>
      </c>
      <c r="M4" s="682"/>
      <c r="N4" s="682"/>
      <c r="O4" s="682" t="s">
        <v>219</v>
      </c>
      <c r="P4" s="682"/>
      <c r="Q4" s="682"/>
    </row>
    <row r="5" spans="1:17" s="20" customFormat="1" ht="77.25" customHeight="1" thickBot="1">
      <c r="A5" s="666"/>
      <c r="B5" s="726"/>
      <c r="C5" s="72" t="s">
        <v>137</v>
      </c>
      <c r="D5" s="74" t="s">
        <v>138</v>
      </c>
      <c r="E5" s="74" t="s">
        <v>42</v>
      </c>
      <c r="F5" s="72" t="s">
        <v>137</v>
      </c>
      <c r="G5" s="74" t="s">
        <v>138</v>
      </c>
      <c r="H5" s="74" t="s">
        <v>42</v>
      </c>
      <c r="I5" s="72" t="s">
        <v>137</v>
      </c>
      <c r="J5" s="74" t="s">
        <v>138</v>
      </c>
      <c r="K5" s="74" t="s">
        <v>42</v>
      </c>
      <c r="L5" s="72" t="s">
        <v>137</v>
      </c>
      <c r="M5" s="74" t="s">
        <v>138</v>
      </c>
      <c r="N5" s="74" t="s">
        <v>42</v>
      </c>
      <c r="O5" s="72" t="s">
        <v>137</v>
      </c>
      <c r="P5" s="74" t="s">
        <v>138</v>
      </c>
      <c r="Q5" s="74" t="s">
        <v>42</v>
      </c>
    </row>
    <row r="6" spans="1:17" ht="13.5" thickBot="1">
      <c r="A6" s="91">
        <v>1</v>
      </c>
      <c r="B6" s="136" t="s">
        <v>5</v>
      </c>
      <c r="C6" s="136" t="s">
        <v>6</v>
      </c>
      <c r="D6" s="71">
        <v>4</v>
      </c>
      <c r="E6" s="71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  <c r="K6" s="75">
        <v>11</v>
      </c>
      <c r="L6" s="75">
        <v>12</v>
      </c>
      <c r="M6" s="75">
        <v>13</v>
      </c>
      <c r="N6" s="75">
        <v>14</v>
      </c>
      <c r="O6" s="75">
        <v>15</v>
      </c>
      <c r="P6" s="75">
        <v>16</v>
      </c>
      <c r="Q6" s="75">
        <v>17</v>
      </c>
    </row>
    <row r="7" spans="1:17" s="49" customFormat="1" ht="33" customHeight="1" thickBot="1">
      <c r="A7" s="107" t="s">
        <v>139</v>
      </c>
      <c r="B7" s="80" t="s">
        <v>19</v>
      </c>
      <c r="C7" s="468"/>
      <c r="D7" s="469"/>
      <c r="E7" s="358"/>
      <c r="F7" s="468"/>
      <c r="G7" s="469"/>
      <c r="H7" s="358"/>
      <c r="I7" s="468"/>
      <c r="J7" s="469"/>
      <c r="K7" s="358"/>
      <c r="L7" s="468"/>
      <c r="M7" s="469"/>
      <c r="N7" s="358"/>
      <c r="O7" s="468"/>
      <c r="P7" s="468"/>
      <c r="Q7" s="358"/>
    </row>
    <row r="8" spans="1:17" s="49" customFormat="1" ht="39.75" customHeight="1" thickBot="1">
      <c r="A8" s="107" t="s">
        <v>140</v>
      </c>
      <c r="B8" s="80" t="s">
        <v>20</v>
      </c>
      <c r="C8" s="470"/>
      <c r="D8" s="485"/>
      <c r="E8" s="368"/>
      <c r="F8" s="470">
        <f>F10+F11+F12+F13+F14</f>
        <v>0</v>
      </c>
      <c r="G8" s="470">
        <f>G10+G11+G12+G13+G14</f>
        <v>0</v>
      </c>
      <c r="H8" s="368">
        <f>H10+H11+H12+H13+H14</f>
        <v>0</v>
      </c>
      <c r="I8" s="470">
        <f>I10+I11+I12+I13+I14</f>
        <v>0</v>
      </c>
      <c r="J8" s="470">
        <f aca="true" t="shared" si="0" ref="J8:Q8">J10+J11+J12+J13+J14</f>
        <v>0</v>
      </c>
      <c r="K8" s="368">
        <f t="shared" si="0"/>
        <v>0</v>
      </c>
      <c r="L8" s="470">
        <f t="shared" si="0"/>
        <v>0</v>
      </c>
      <c r="M8" s="470">
        <f t="shared" si="0"/>
        <v>0</v>
      </c>
      <c r="N8" s="368">
        <f t="shared" si="0"/>
        <v>0</v>
      </c>
      <c r="O8" s="470">
        <f t="shared" si="0"/>
        <v>0</v>
      </c>
      <c r="P8" s="470">
        <f t="shared" si="0"/>
        <v>0</v>
      </c>
      <c r="Q8" s="368">
        <f t="shared" si="0"/>
        <v>0</v>
      </c>
    </row>
    <row r="9" spans="1:17" ht="15" customHeight="1">
      <c r="A9" s="109" t="s">
        <v>73</v>
      </c>
      <c r="B9" s="88"/>
      <c r="C9" s="486"/>
      <c r="D9" s="487"/>
      <c r="E9" s="387"/>
      <c r="F9" s="486"/>
      <c r="G9" s="487"/>
      <c r="H9" s="387"/>
      <c r="I9" s="486"/>
      <c r="J9" s="487"/>
      <c r="K9" s="387"/>
      <c r="L9" s="486"/>
      <c r="M9" s="487"/>
      <c r="N9" s="387"/>
      <c r="O9" s="486"/>
      <c r="P9" s="486"/>
      <c r="Q9" s="387"/>
    </row>
    <row r="10" spans="1:17" ht="27" customHeight="1">
      <c r="A10" s="445" t="s">
        <v>141</v>
      </c>
      <c r="B10" s="55" t="s">
        <v>46</v>
      </c>
      <c r="C10" s="488"/>
      <c r="D10" s="489"/>
      <c r="E10" s="459"/>
      <c r="F10" s="488"/>
      <c r="G10" s="489"/>
      <c r="H10" s="459"/>
      <c r="I10" s="488"/>
      <c r="J10" s="489"/>
      <c r="K10" s="459"/>
      <c r="L10" s="488"/>
      <c r="M10" s="489"/>
      <c r="N10" s="459"/>
      <c r="O10" s="488"/>
      <c r="P10" s="488"/>
      <c r="Q10" s="459"/>
    </row>
    <row r="11" spans="1:17" ht="27.75" customHeight="1">
      <c r="A11" s="446" t="s">
        <v>142</v>
      </c>
      <c r="B11" s="56" t="s">
        <v>21</v>
      </c>
      <c r="C11" s="490"/>
      <c r="D11" s="491"/>
      <c r="E11" s="461"/>
      <c r="F11" s="490"/>
      <c r="G11" s="491"/>
      <c r="H11" s="461"/>
      <c r="I11" s="490"/>
      <c r="J11" s="491"/>
      <c r="K11" s="461"/>
      <c r="L11" s="490"/>
      <c r="M11" s="491"/>
      <c r="N11" s="461"/>
      <c r="O11" s="490"/>
      <c r="P11" s="490"/>
      <c r="Q11" s="461"/>
    </row>
    <row r="12" spans="1:17" ht="27.75" customHeight="1">
      <c r="A12" s="446" t="s">
        <v>143</v>
      </c>
      <c r="B12" s="56" t="s">
        <v>22</v>
      </c>
      <c r="C12" s="490"/>
      <c r="D12" s="491"/>
      <c r="E12" s="461"/>
      <c r="F12" s="490"/>
      <c r="G12" s="491"/>
      <c r="H12" s="461"/>
      <c r="I12" s="490"/>
      <c r="J12" s="491"/>
      <c r="K12" s="461"/>
      <c r="L12" s="490"/>
      <c r="M12" s="491"/>
      <c r="N12" s="461"/>
      <c r="O12" s="490"/>
      <c r="P12" s="490"/>
      <c r="Q12" s="461"/>
    </row>
    <row r="13" spans="1:17" ht="27.75" customHeight="1">
      <c r="A13" s="446" t="s">
        <v>144</v>
      </c>
      <c r="B13" s="56" t="s">
        <v>23</v>
      </c>
      <c r="C13" s="492"/>
      <c r="D13" s="493"/>
      <c r="E13" s="463"/>
      <c r="F13" s="492"/>
      <c r="G13" s="493"/>
      <c r="H13" s="463"/>
      <c r="I13" s="492"/>
      <c r="J13" s="493"/>
      <c r="K13" s="463"/>
      <c r="L13" s="492"/>
      <c r="M13" s="493"/>
      <c r="N13" s="463"/>
      <c r="O13" s="492"/>
      <c r="P13" s="492"/>
      <c r="Q13" s="463"/>
    </row>
    <row r="14" spans="1:17" ht="26.25" customHeight="1" thickBot="1">
      <c r="A14" s="447" t="s">
        <v>145</v>
      </c>
      <c r="B14" s="57" t="s">
        <v>45</v>
      </c>
      <c r="C14" s="494"/>
      <c r="D14" s="495"/>
      <c r="E14" s="465"/>
      <c r="F14" s="494"/>
      <c r="G14" s="495"/>
      <c r="H14" s="465"/>
      <c r="I14" s="494"/>
      <c r="J14" s="495"/>
      <c r="K14" s="465"/>
      <c r="L14" s="494"/>
      <c r="M14" s="495"/>
      <c r="N14" s="465"/>
      <c r="O14" s="494"/>
      <c r="P14" s="494"/>
      <c r="Q14" s="465"/>
    </row>
    <row r="15" spans="1:17" s="49" customFormat="1" ht="42" customHeight="1" thickBot="1">
      <c r="A15" s="111" t="s">
        <v>161</v>
      </c>
      <c r="B15" s="80" t="s">
        <v>47</v>
      </c>
      <c r="C15" s="468"/>
      <c r="D15" s="469"/>
      <c r="E15" s="358"/>
      <c r="F15" s="468"/>
      <c r="G15" s="469"/>
      <c r="H15" s="358"/>
      <c r="I15" s="468"/>
      <c r="J15" s="469"/>
      <c r="K15" s="358"/>
      <c r="L15" s="468"/>
      <c r="M15" s="469"/>
      <c r="N15" s="358"/>
      <c r="O15" s="468">
        <v>3</v>
      </c>
      <c r="P15" s="468">
        <v>3</v>
      </c>
      <c r="Q15" s="358">
        <v>3</v>
      </c>
    </row>
    <row r="16" spans="1:17" s="49" customFormat="1" ht="43.5" customHeight="1" thickBot="1">
      <c r="A16" s="114" t="s">
        <v>159</v>
      </c>
      <c r="B16" s="80" t="s">
        <v>48</v>
      </c>
      <c r="C16" s="468"/>
      <c r="D16" s="469"/>
      <c r="E16" s="358"/>
      <c r="F16" s="468"/>
      <c r="G16" s="469"/>
      <c r="H16" s="358"/>
      <c r="I16" s="468"/>
      <c r="J16" s="469"/>
      <c r="K16" s="358"/>
      <c r="L16" s="468"/>
      <c r="M16" s="469"/>
      <c r="N16" s="358"/>
      <c r="O16" s="468"/>
      <c r="P16" s="468"/>
      <c r="Q16" s="358"/>
    </row>
    <row r="17" spans="1:17" s="49" customFormat="1" ht="56.25" customHeight="1" thickBot="1">
      <c r="A17" s="112" t="s">
        <v>160</v>
      </c>
      <c r="B17" s="138" t="s">
        <v>49</v>
      </c>
      <c r="C17" s="496">
        <f aca="true" t="shared" si="1" ref="C17:H17">C7+C8+C15+C16</f>
        <v>0</v>
      </c>
      <c r="D17" s="497">
        <f t="shared" si="1"/>
        <v>0</v>
      </c>
      <c r="E17" s="391">
        <f t="shared" si="1"/>
        <v>0</v>
      </c>
      <c r="F17" s="496">
        <f t="shared" si="1"/>
        <v>0</v>
      </c>
      <c r="G17" s="497">
        <f t="shared" si="1"/>
        <v>0</v>
      </c>
      <c r="H17" s="391">
        <f t="shared" si="1"/>
        <v>0</v>
      </c>
      <c r="I17" s="496">
        <f aca="true" t="shared" si="2" ref="I17:Q17">I7+I8+I15+I16</f>
        <v>0</v>
      </c>
      <c r="J17" s="497">
        <f t="shared" si="2"/>
        <v>0</v>
      </c>
      <c r="K17" s="391">
        <f t="shared" si="2"/>
        <v>0</v>
      </c>
      <c r="L17" s="496">
        <f t="shared" si="2"/>
        <v>0</v>
      </c>
      <c r="M17" s="497">
        <f t="shared" si="2"/>
        <v>0</v>
      </c>
      <c r="N17" s="431">
        <f t="shared" si="2"/>
        <v>0</v>
      </c>
      <c r="O17" s="496">
        <f t="shared" si="2"/>
        <v>3</v>
      </c>
      <c r="P17" s="496">
        <f t="shared" si="2"/>
        <v>3</v>
      </c>
      <c r="Q17" s="431">
        <f t="shared" si="2"/>
        <v>3</v>
      </c>
    </row>
  </sheetData>
  <sheetProtection/>
  <mergeCells count="10">
    <mergeCell ref="F3:Q3"/>
    <mergeCell ref="F4:H4"/>
    <mergeCell ref="I4:K4"/>
    <mergeCell ref="P1:Q1"/>
    <mergeCell ref="A2:Q2"/>
    <mergeCell ref="A3:A5"/>
    <mergeCell ref="B3:B5"/>
    <mergeCell ref="L4:N4"/>
    <mergeCell ref="O4:Q4"/>
    <mergeCell ref="C4:E4"/>
  </mergeCells>
  <printOptions/>
  <pageMargins left="0.3937007874015748" right="0.3937007874015748" top="0.3937007874015748" bottom="0.3937007874015748" header="0.11811023622047245" footer="0.1968503937007874"/>
  <pageSetup fitToHeight="1" fitToWidth="1" horizontalDpi="600" verticalDpi="6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290"/>
  <sheetViews>
    <sheetView zoomScalePageLayoutView="0" workbookViewId="0" topLeftCell="D1">
      <selection activeCell="R18" sqref="R18"/>
    </sheetView>
  </sheetViews>
  <sheetFormatPr defaultColWidth="9.00390625" defaultRowHeight="12.75"/>
  <cols>
    <col min="1" max="1" width="44.75390625" style="4" customWidth="1"/>
    <col min="2" max="2" width="6.625" style="1" customWidth="1"/>
    <col min="3" max="3" width="16.125" style="1" customWidth="1"/>
    <col min="4" max="4" width="17.00390625" style="1" customWidth="1"/>
    <col min="5" max="5" width="17.125" style="1" customWidth="1"/>
    <col min="6" max="6" width="15.125" style="1" customWidth="1"/>
    <col min="7" max="13" width="9.125" style="1" hidden="1" customWidth="1"/>
    <col min="14" max="14" width="17.625" style="1" customWidth="1"/>
    <col min="15" max="15" width="18.00390625" style="1" customWidth="1"/>
    <col min="16" max="16" width="17.375" style="1" customWidth="1"/>
    <col min="17" max="17" width="16.375" style="1" customWidth="1"/>
    <col min="18" max="18" width="16.625" style="1" customWidth="1"/>
    <col min="19" max="19" width="17.375" style="1" customWidth="1"/>
    <col min="20" max="16384" width="9.125" style="1" customWidth="1"/>
  </cols>
  <sheetData>
    <row r="1" spans="18:19" ht="16.5" customHeight="1">
      <c r="R1" s="24"/>
      <c r="S1" s="24" t="s">
        <v>105</v>
      </c>
    </row>
    <row r="2" spans="1:19" ht="24.75" customHeight="1" thickBot="1">
      <c r="A2" s="771" t="s">
        <v>149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</row>
    <row r="3" spans="1:19" ht="16.5" customHeight="1" thickBot="1">
      <c r="A3" s="682" t="s">
        <v>4</v>
      </c>
      <c r="B3" s="682" t="s">
        <v>18</v>
      </c>
      <c r="C3" s="901" t="s">
        <v>39</v>
      </c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772"/>
    </row>
    <row r="4" spans="1:19" ht="117" customHeight="1" thickBot="1">
      <c r="A4" s="682"/>
      <c r="B4" s="682"/>
      <c r="C4" s="682" t="s">
        <v>220</v>
      </c>
      <c r="D4" s="842"/>
      <c r="E4" s="682" t="s">
        <v>221</v>
      </c>
      <c r="F4" s="842"/>
      <c r="G4" s="77"/>
      <c r="H4" s="77"/>
      <c r="I4" s="77"/>
      <c r="J4" s="77"/>
      <c r="K4" s="77"/>
      <c r="L4" s="77"/>
      <c r="M4" s="77"/>
      <c r="N4" s="682" t="s">
        <v>222</v>
      </c>
      <c r="O4" s="682"/>
      <c r="P4" s="682" t="s">
        <v>223</v>
      </c>
      <c r="Q4" s="682"/>
      <c r="R4" s="682" t="s">
        <v>224</v>
      </c>
      <c r="S4" s="682"/>
    </row>
    <row r="5" spans="1:19" ht="13.5" customHeight="1" hidden="1">
      <c r="A5" s="682"/>
      <c r="B5" s="682"/>
      <c r="C5" s="139"/>
      <c r="D5" s="139"/>
      <c r="E5" s="139"/>
      <c r="F5" s="139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5"/>
    </row>
    <row r="6" spans="1:19" ht="13.5" customHeight="1" hidden="1" thickBot="1">
      <c r="A6" s="682"/>
      <c r="B6" s="682"/>
      <c r="C6" s="767"/>
      <c r="D6" s="767"/>
      <c r="E6" s="767"/>
      <c r="F6" s="767"/>
      <c r="G6" s="77"/>
      <c r="H6" s="77"/>
      <c r="I6" s="77"/>
      <c r="J6" s="77"/>
      <c r="K6" s="77"/>
      <c r="L6" s="77"/>
      <c r="M6" s="77"/>
      <c r="N6" s="723" t="s">
        <v>40</v>
      </c>
      <c r="O6" s="767"/>
      <c r="P6" s="767"/>
      <c r="Q6" s="767"/>
      <c r="R6" s="767"/>
      <c r="S6" s="767"/>
    </row>
    <row r="7" spans="1:19" s="3" customFormat="1" ht="15" customHeight="1" thickBot="1">
      <c r="A7" s="71">
        <v>1</v>
      </c>
      <c r="B7" s="75">
        <v>2</v>
      </c>
      <c r="C7" s="891">
        <v>3</v>
      </c>
      <c r="D7" s="891"/>
      <c r="E7" s="891">
        <v>4</v>
      </c>
      <c r="F7" s="891"/>
      <c r="G7" s="75"/>
      <c r="H7" s="75"/>
      <c r="I7" s="75"/>
      <c r="J7" s="75"/>
      <c r="K7" s="75"/>
      <c r="L7" s="75"/>
      <c r="M7" s="75"/>
      <c r="N7" s="694">
        <v>5</v>
      </c>
      <c r="O7" s="767"/>
      <c r="P7" s="694">
        <v>6</v>
      </c>
      <c r="Q7" s="814"/>
      <c r="R7" s="694">
        <v>7</v>
      </c>
      <c r="S7" s="767"/>
    </row>
    <row r="8" spans="1:19" s="50" customFormat="1" ht="36" customHeight="1">
      <c r="A8" s="187" t="s">
        <v>81</v>
      </c>
      <c r="B8" s="164">
        <v>300</v>
      </c>
      <c r="C8" s="892"/>
      <c r="D8" s="893"/>
      <c r="E8" s="892"/>
      <c r="F8" s="893"/>
      <c r="G8" s="392"/>
      <c r="H8" s="392"/>
      <c r="I8" s="392"/>
      <c r="J8" s="392"/>
      <c r="K8" s="392"/>
      <c r="L8" s="392"/>
      <c r="M8" s="392"/>
      <c r="N8" s="797"/>
      <c r="O8" s="798"/>
      <c r="P8" s="795"/>
      <c r="Q8" s="795"/>
      <c r="R8" s="797"/>
      <c r="S8" s="798"/>
    </row>
    <row r="9" spans="1:19" ht="51.75" customHeight="1">
      <c r="A9" s="188" t="s">
        <v>156</v>
      </c>
      <c r="B9" s="165">
        <v>400</v>
      </c>
      <c r="C9" s="885">
        <f>'0605_0709_0804_0909_1006 расход'!D11-'0605_0709_0804_0909_1006 расход'!D16</f>
        <v>0</v>
      </c>
      <c r="D9" s="886"/>
      <c r="E9" s="885">
        <f>'0605_0709_0804_0909_1006 расход'!F11-'0605_0709_0804_0909_1006 расход'!F16</f>
        <v>0</v>
      </c>
      <c r="F9" s="886"/>
      <c r="G9" s="291"/>
      <c r="H9" s="291"/>
      <c r="I9" s="291"/>
      <c r="J9" s="291"/>
      <c r="K9" s="291"/>
      <c r="L9" s="291"/>
      <c r="M9" s="291"/>
      <c r="N9" s="802">
        <f>'0605_0709_0804_0909_1006 расход'!H11-'0605_0709_0804_0909_1006 расход'!H16</f>
        <v>0</v>
      </c>
      <c r="O9" s="803"/>
      <c r="P9" s="784">
        <f>'0605_0709_0804_0909_1006 расход'!J11-'0605_0709_0804_0909_1006 расход'!J16</f>
        <v>0</v>
      </c>
      <c r="Q9" s="784"/>
      <c r="R9" s="802">
        <f>'0605_0709_0804_0909_1006 расход'!L11-'0605_0709_0804_0909_1006 расход'!L16</f>
        <v>0</v>
      </c>
      <c r="S9" s="803"/>
    </row>
    <row r="10" spans="1:19" ht="16.5" customHeight="1">
      <c r="A10" s="189" t="s">
        <v>72</v>
      </c>
      <c r="B10" s="141"/>
      <c r="C10" s="887"/>
      <c r="D10" s="888"/>
      <c r="E10" s="887"/>
      <c r="F10" s="888"/>
      <c r="G10" s="291"/>
      <c r="H10" s="291"/>
      <c r="I10" s="291"/>
      <c r="J10" s="291"/>
      <c r="K10" s="291"/>
      <c r="L10" s="291"/>
      <c r="M10" s="291"/>
      <c r="N10" s="785"/>
      <c r="O10" s="786"/>
      <c r="P10" s="793"/>
      <c r="Q10" s="793"/>
      <c r="R10" s="785"/>
      <c r="S10" s="786"/>
    </row>
    <row r="11" spans="1:19" ht="27.75" customHeight="1">
      <c r="A11" s="190" t="s">
        <v>151</v>
      </c>
      <c r="B11" s="166">
        <v>410</v>
      </c>
      <c r="C11" s="889"/>
      <c r="D11" s="890"/>
      <c r="E11" s="889"/>
      <c r="F11" s="890"/>
      <c r="G11" s="291"/>
      <c r="H11" s="291"/>
      <c r="I11" s="291"/>
      <c r="J11" s="291"/>
      <c r="K11" s="291"/>
      <c r="L11" s="291"/>
      <c r="M11" s="291"/>
      <c r="N11" s="787"/>
      <c r="O11" s="788"/>
      <c r="P11" s="799"/>
      <c r="Q11" s="799"/>
      <c r="R11" s="787"/>
      <c r="S11" s="788"/>
    </row>
    <row r="12" spans="1:19" ht="29.25" customHeight="1">
      <c r="A12" s="191" t="s">
        <v>152</v>
      </c>
      <c r="B12" s="167">
        <v>420</v>
      </c>
      <c r="C12" s="835"/>
      <c r="D12" s="836"/>
      <c r="E12" s="835"/>
      <c r="F12" s="836"/>
      <c r="G12" s="291"/>
      <c r="H12" s="291"/>
      <c r="I12" s="291"/>
      <c r="J12" s="291"/>
      <c r="K12" s="291"/>
      <c r="L12" s="291"/>
      <c r="M12" s="291"/>
      <c r="N12" s="789"/>
      <c r="O12" s="790"/>
      <c r="P12" s="826"/>
      <c r="Q12" s="826"/>
      <c r="R12" s="789"/>
      <c r="S12" s="790"/>
    </row>
    <row r="13" spans="1:19" ht="26.25" customHeight="1">
      <c r="A13" s="191" t="s">
        <v>153</v>
      </c>
      <c r="B13" s="167">
        <v>430</v>
      </c>
      <c r="C13" s="835"/>
      <c r="D13" s="836"/>
      <c r="E13" s="835"/>
      <c r="F13" s="836"/>
      <c r="G13" s="291"/>
      <c r="H13" s="291"/>
      <c r="I13" s="291"/>
      <c r="J13" s="291"/>
      <c r="K13" s="291"/>
      <c r="L13" s="291"/>
      <c r="M13" s="291"/>
      <c r="N13" s="789"/>
      <c r="O13" s="790"/>
      <c r="P13" s="826"/>
      <c r="Q13" s="826"/>
      <c r="R13" s="789"/>
      <c r="S13" s="790"/>
    </row>
    <row r="14" spans="1:19" ht="29.25" customHeight="1">
      <c r="A14" s="191" t="s">
        <v>154</v>
      </c>
      <c r="B14" s="167">
        <v>440</v>
      </c>
      <c r="C14" s="835"/>
      <c r="D14" s="836"/>
      <c r="E14" s="835"/>
      <c r="F14" s="836"/>
      <c r="G14" s="291"/>
      <c r="H14" s="291"/>
      <c r="I14" s="291"/>
      <c r="J14" s="291"/>
      <c r="K14" s="291"/>
      <c r="L14" s="291"/>
      <c r="M14" s="291"/>
      <c r="N14" s="835"/>
      <c r="O14" s="836"/>
      <c r="P14" s="837"/>
      <c r="Q14" s="898"/>
      <c r="R14" s="835"/>
      <c r="S14" s="836"/>
    </row>
    <row r="15" spans="1:19" ht="31.5" customHeight="1" thickBot="1">
      <c r="A15" s="451" t="s">
        <v>155</v>
      </c>
      <c r="B15" s="168">
        <v>450</v>
      </c>
      <c r="C15" s="832"/>
      <c r="D15" s="833"/>
      <c r="E15" s="832"/>
      <c r="F15" s="833"/>
      <c r="G15" s="291"/>
      <c r="H15" s="291"/>
      <c r="I15" s="291"/>
      <c r="J15" s="291"/>
      <c r="K15" s="291"/>
      <c r="L15" s="291"/>
      <c r="M15" s="291"/>
      <c r="N15" s="834"/>
      <c r="O15" s="829"/>
      <c r="P15" s="828"/>
      <c r="Q15" s="899"/>
      <c r="R15" s="834"/>
      <c r="S15" s="829"/>
    </row>
    <row r="16" spans="1:19" ht="33.75" customHeight="1" thickBot="1">
      <c r="A16" s="450" t="s">
        <v>4</v>
      </c>
      <c r="B16" s="124"/>
      <c r="C16" s="71" t="s">
        <v>163</v>
      </c>
      <c r="D16" s="71" t="s">
        <v>51</v>
      </c>
      <c r="E16" s="71" t="s">
        <v>163</v>
      </c>
      <c r="F16" s="71" t="s">
        <v>51</v>
      </c>
      <c r="G16" s="71" t="s">
        <v>50</v>
      </c>
      <c r="H16" s="842" t="s">
        <v>51</v>
      </c>
      <c r="I16" s="842"/>
      <c r="J16" s="71" t="s">
        <v>50</v>
      </c>
      <c r="K16" s="842" t="s">
        <v>51</v>
      </c>
      <c r="L16" s="842"/>
      <c r="M16" s="71" t="s">
        <v>50</v>
      </c>
      <c r="N16" s="71" t="s">
        <v>163</v>
      </c>
      <c r="O16" s="71" t="s">
        <v>51</v>
      </c>
      <c r="P16" s="71" t="s">
        <v>163</v>
      </c>
      <c r="Q16" s="71" t="s">
        <v>51</v>
      </c>
      <c r="R16" s="71" t="s">
        <v>163</v>
      </c>
      <c r="S16" s="71" t="s">
        <v>51</v>
      </c>
    </row>
    <row r="17" spans="1:19" ht="14.25" customHeight="1" thickBot="1">
      <c r="A17" s="123">
        <v>1</v>
      </c>
      <c r="B17" s="151">
        <v>2</v>
      </c>
      <c r="C17" s="151">
        <v>3</v>
      </c>
      <c r="D17" s="151">
        <v>4</v>
      </c>
      <c r="E17" s="151">
        <v>5</v>
      </c>
      <c r="F17" s="151">
        <v>6</v>
      </c>
      <c r="G17" s="152">
        <v>5</v>
      </c>
      <c r="H17" s="897">
        <v>6</v>
      </c>
      <c r="I17" s="897"/>
      <c r="J17" s="152">
        <v>7</v>
      </c>
      <c r="K17" s="897">
        <v>8</v>
      </c>
      <c r="L17" s="897"/>
      <c r="M17" s="152">
        <v>9</v>
      </c>
      <c r="N17" s="151">
        <v>7</v>
      </c>
      <c r="O17" s="151">
        <v>8</v>
      </c>
      <c r="P17" s="151">
        <v>9</v>
      </c>
      <c r="Q17" s="151">
        <v>10</v>
      </c>
      <c r="R17" s="151">
        <v>11</v>
      </c>
      <c r="S17" s="151">
        <v>12</v>
      </c>
    </row>
    <row r="18" spans="1:19" ht="15" customHeight="1" thickBot="1">
      <c r="A18" s="704" t="s">
        <v>157</v>
      </c>
      <c r="B18" s="894">
        <v>460</v>
      </c>
      <c r="C18" s="199"/>
      <c r="D18" s="199"/>
      <c r="E18" s="199"/>
      <c r="F18" s="199"/>
      <c r="G18" s="154"/>
      <c r="H18" s="900"/>
      <c r="I18" s="900"/>
      <c r="J18" s="154"/>
      <c r="K18" s="900"/>
      <c r="L18" s="900"/>
      <c r="M18" s="154"/>
      <c r="N18" s="198"/>
      <c r="O18" s="198"/>
      <c r="P18" s="198"/>
      <c r="Q18" s="198"/>
      <c r="R18" s="199"/>
      <c r="S18" s="199"/>
    </row>
    <row r="19" spans="1:19" ht="33.75" customHeight="1" thickBot="1">
      <c r="A19" s="705"/>
      <c r="B19" s="895"/>
      <c r="C19" s="453"/>
      <c r="D19" s="453"/>
      <c r="E19" s="433"/>
      <c r="F19" s="433"/>
      <c r="G19" s="434"/>
      <c r="H19" s="896"/>
      <c r="I19" s="896"/>
      <c r="J19" s="434"/>
      <c r="K19" s="896"/>
      <c r="L19" s="896"/>
      <c r="M19" s="434"/>
      <c r="N19" s="435"/>
      <c r="O19" s="435"/>
      <c r="P19" s="453"/>
      <c r="Q19" s="453"/>
      <c r="R19" s="433"/>
      <c r="S19" s="433"/>
    </row>
    <row r="20" spans="1:19" ht="18.75" customHeight="1" thickBot="1">
      <c r="A20" s="706" t="s">
        <v>158</v>
      </c>
      <c r="B20" s="894">
        <v>470</v>
      </c>
      <c r="C20" s="436"/>
      <c r="D20" s="436"/>
      <c r="E20" s="436"/>
      <c r="F20" s="436"/>
      <c r="G20" s="434"/>
      <c r="H20" s="896"/>
      <c r="I20" s="896"/>
      <c r="J20" s="434"/>
      <c r="K20" s="896"/>
      <c r="L20" s="896"/>
      <c r="M20" s="434"/>
      <c r="N20" s="437"/>
      <c r="O20" s="437"/>
      <c r="P20" s="437"/>
      <c r="Q20" s="437"/>
      <c r="R20" s="436"/>
      <c r="S20" s="436"/>
    </row>
    <row r="21" spans="1:19" ht="21.75" customHeight="1" thickBot="1">
      <c r="A21" s="707"/>
      <c r="B21" s="895"/>
      <c r="C21" s="433"/>
      <c r="D21" s="433"/>
      <c r="E21" s="433"/>
      <c r="F21" s="433"/>
      <c r="G21" s="434"/>
      <c r="H21" s="896"/>
      <c r="I21" s="896"/>
      <c r="J21" s="434"/>
      <c r="K21" s="896"/>
      <c r="L21" s="896"/>
      <c r="M21" s="434"/>
      <c r="N21" s="435"/>
      <c r="O21" s="435"/>
      <c r="P21" s="435"/>
      <c r="Q21" s="435"/>
      <c r="R21" s="433"/>
      <c r="S21" s="433"/>
    </row>
    <row r="22" spans="1:17" ht="9" customHeight="1">
      <c r="A22" s="29"/>
      <c r="B22" s="29"/>
      <c r="C22" s="29"/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9" ht="24.75" customHeight="1">
      <c r="A23" s="510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</row>
    <row r="24" spans="1:17" ht="24.75" customHeight="1">
      <c r="A24" s="3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9" ht="24.75" customHeight="1">
      <c r="A25" s="3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2"/>
      <c r="S25" s="2"/>
    </row>
    <row r="26" spans="1:19" ht="15" customHeight="1">
      <c r="A26" s="32"/>
      <c r="B26" s="503"/>
      <c r="C26" s="503"/>
      <c r="D26" s="503"/>
      <c r="E26" s="504"/>
      <c r="F26" s="504"/>
      <c r="G26" s="30" t="s">
        <v>52</v>
      </c>
      <c r="H26" s="30"/>
      <c r="I26" s="30"/>
      <c r="J26" s="30"/>
      <c r="K26" s="30"/>
      <c r="L26" s="30"/>
      <c r="M26" s="30"/>
      <c r="N26" s="36"/>
      <c r="O26" s="513"/>
      <c r="P26" s="503"/>
      <c r="Q26" s="163"/>
      <c r="R26" s="2"/>
      <c r="S26" s="2"/>
    </row>
    <row r="27" spans="1:19" ht="11.25" customHeight="1">
      <c r="A27" s="32"/>
      <c r="B27" s="32"/>
      <c r="C27" s="32"/>
      <c r="D27" s="32"/>
      <c r="E27" s="505"/>
      <c r="F27" s="505"/>
      <c r="G27" s="14" t="s">
        <v>54</v>
      </c>
      <c r="H27" s="30"/>
      <c r="I27" s="30"/>
      <c r="J27" s="30"/>
      <c r="K27" s="30"/>
      <c r="L27" s="30"/>
      <c r="M27" s="30"/>
      <c r="N27" s="30"/>
      <c r="O27" s="708"/>
      <c r="P27" s="708"/>
      <c r="Q27" s="163"/>
      <c r="R27" s="2"/>
      <c r="S27" s="2"/>
    </row>
    <row r="28" spans="1:19" ht="10.5" customHeight="1">
      <c r="A28" s="33"/>
      <c r="B28" s="32"/>
      <c r="C28" s="32"/>
      <c r="D28" s="32"/>
      <c r="E28" s="31"/>
      <c r="F28" s="31"/>
      <c r="G28" s="34"/>
      <c r="H28" s="30"/>
      <c r="I28" s="30"/>
      <c r="J28" s="30"/>
      <c r="K28" s="30"/>
      <c r="L28" s="30"/>
      <c r="M28" s="30"/>
      <c r="N28" s="30"/>
      <c r="O28" s="163"/>
      <c r="P28" s="163"/>
      <c r="Q28" s="163"/>
      <c r="R28" s="2"/>
      <c r="S28" s="2"/>
    </row>
    <row r="29" spans="1:19" ht="10.5" customHeight="1">
      <c r="A29" s="33"/>
      <c r="B29" s="506"/>
      <c r="C29" s="506"/>
      <c r="D29" s="506"/>
      <c r="E29" s="506"/>
      <c r="F29" s="506"/>
      <c r="G29" s="684" t="s">
        <v>52</v>
      </c>
      <c r="H29" s="684"/>
      <c r="I29" s="30"/>
      <c r="J29" s="30"/>
      <c r="K29" s="30"/>
      <c r="L29" s="30"/>
      <c r="M29" s="30"/>
      <c r="N29" s="30"/>
      <c r="O29" s="513"/>
      <c r="P29" s="503"/>
      <c r="Q29" s="163"/>
      <c r="R29" s="2"/>
      <c r="S29" s="2"/>
    </row>
    <row r="30" spans="1:19" ht="13.5" customHeight="1">
      <c r="A30" s="14"/>
      <c r="B30" s="505"/>
      <c r="C30" s="505"/>
      <c r="D30" s="505"/>
      <c r="E30" s="505"/>
      <c r="F30" s="505"/>
      <c r="G30" s="712" t="s">
        <v>57</v>
      </c>
      <c r="H30" s="712"/>
      <c r="I30" s="30"/>
      <c r="J30" s="30"/>
      <c r="K30" s="30"/>
      <c r="L30" s="30"/>
      <c r="M30" s="30"/>
      <c r="N30" s="30"/>
      <c r="O30" s="505"/>
      <c r="P30" s="505"/>
      <c r="Q30" s="163"/>
      <c r="R30" s="2"/>
      <c r="S30" s="2"/>
    </row>
    <row r="31" spans="1:19" ht="14.25" customHeight="1">
      <c r="A31" s="14"/>
      <c r="B31" s="505"/>
      <c r="C31" s="505"/>
      <c r="D31" s="505"/>
      <c r="E31" s="505"/>
      <c r="F31" s="505"/>
      <c r="G31" s="34"/>
      <c r="H31" s="34"/>
      <c r="I31" s="30"/>
      <c r="J31" s="30"/>
      <c r="K31" s="30"/>
      <c r="L31" s="30"/>
      <c r="M31" s="30"/>
      <c r="N31" s="30"/>
      <c r="O31" s="163"/>
      <c r="P31" s="163"/>
      <c r="Q31" s="163"/>
      <c r="R31" s="2"/>
      <c r="S31" s="2"/>
    </row>
    <row r="32" spans="1:19" ht="29.25" customHeight="1" hidden="1">
      <c r="A32" s="5"/>
      <c r="B32" s="507"/>
      <c r="C32" s="507"/>
      <c r="D32" s="507"/>
      <c r="E32" s="6"/>
      <c r="F32" s="6"/>
      <c r="O32" s="2"/>
      <c r="P32" s="2"/>
      <c r="Q32" s="2"/>
      <c r="R32" s="2"/>
      <c r="S32" s="2"/>
    </row>
    <row r="33" spans="1:19" ht="11.25" customHeight="1" hidden="1">
      <c r="A33" s="7"/>
      <c r="B33" s="6"/>
      <c r="C33" s="6"/>
      <c r="D33" s="6"/>
      <c r="E33" s="6"/>
      <c r="F33" s="6"/>
      <c r="O33" s="2"/>
      <c r="P33" s="2"/>
      <c r="Q33" s="2"/>
      <c r="R33" s="2"/>
      <c r="S33" s="2"/>
    </row>
    <row r="34" spans="1:19" ht="30.75" customHeight="1" hidden="1">
      <c r="A34" s="8"/>
      <c r="B34" s="508"/>
      <c r="C34" s="508"/>
      <c r="D34" s="508"/>
      <c r="E34" s="508"/>
      <c r="F34" s="508"/>
      <c r="O34" s="2"/>
      <c r="P34" s="2"/>
      <c r="Q34" s="2"/>
      <c r="R34" s="2"/>
      <c r="S34" s="2"/>
    </row>
    <row r="35" spans="1:19" ht="10.5" customHeight="1" hidden="1">
      <c r="A35" s="9"/>
      <c r="B35" s="6"/>
      <c r="C35" s="6"/>
      <c r="D35" s="6"/>
      <c r="E35" s="6"/>
      <c r="F35" s="6"/>
      <c r="O35" s="2"/>
      <c r="P35" s="2"/>
      <c r="Q35" s="2"/>
      <c r="R35" s="2"/>
      <c r="S35" s="2"/>
    </row>
    <row r="36" spans="1:19" ht="33.75" customHeight="1" hidden="1">
      <c r="A36" s="9"/>
      <c r="B36" s="509"/>
      <c r="C36" s="509"/>
      <c r="D36" s="509"/>
      <c r="E36" s="509"/>
      <c r="F36" s="509"/>
      <c r="O36" s="2"/>
      <c r="P36" s="2"/>
      <c r="Q36" s="2"/>
      <c r="R36" s="2"/>
      <c r="S36" s="2"/>
    </row>
    <row r="37" spans="1:19" ht="12.75" customHeight="1" hidden="1">
      <c r="A37" s="6"/>
      <c r="B37" s="2"/>
      <c r="C37" s="2"/>
      <c r="D37" s="2"/>
      <c r="E37" s="2"/>
      <c r="F37" s="2"/>
      <c r="O37" s="2"/>
      <c r="P37" s="2"/>
      <c r="Q37" s="2"/>
      <c r="R37" s="2"/>
      <c r="S37" s="2"/>
    </row>
    <row r="38" spans="1:19" ht="12.75" customHeight="1" hidden="1">
      <c r="A38" s="6"/>
      <c r="B38" s="2"/>
      <c r="C38" s="2"/>
      <c r="D38" s="2"/>
      <c r="E38" s="2"/>
      <c r="F38" s="2"/>
      <c r="O38" s="2"/>
      <c r="P38" s="2"/>
      <c r="Q38" s="2"/>
      <c r="R38" s="2"/>
      <c r="S38" s="2"/>
    </row>
    <row r="39" spans="1:19" ht="12.75" customHeight="1" hidden="1">
      <c r="A39" s="6"/>
      <c r="B39" s="2"/>
      <c r="C39" s="2"/>
      <c r="D39" s="2"/>
      <c r="E39" s="2"/>
      <c r="F39" s="2"/>
      <c r="O39" s="2"/>
      <c r="P39" s="2"/>
      <c r="Q39" s="2"/>
      <c r="R39" s="2"/>
      <c r="S39" s="2"/>
    </row>
    <row r="40" spans="1:19" ht="12.75" customHeight="1" hidden="1">
      <c r="A40" s="6"/>
      <c r="B40" s="2"/>
      <c r="C40" s="2"/>
      <c r="D40" s="2"/>
      <c r="E40" s="2"/>
      <c r="F40" s="2"/>
      <c r="O40" s="2"/>
      <c r="P40" s="2"/>
      <c r="Q40" s="2"/>
      <c r="R40" s="2"/>
      <c r="S40" s="2"/>
    </row>
    <row r="41" spans="1:19" ht="12.75" customHeight="1" hidden="1">
      <c r="A41" s="6"/>
      <c r="B41" s="2"/>
      <c r="C41" s="2"/>
      <c r="D41" s="2"/>
      <c r="E41" s="2"/>
      <c r="F41" s="2"/>
      <c r="O41" s="2"/>
      <c r="P41" s="2"/>
      <c r="Q41" s="2"/>
      <c r="R41" s="2"/>
      <c r="S41" s="2"/>
    </row>
    <row r="42" spans="1:19" ht="12.75" customHeight="1" hidden="1">
      <c r="A42" s="6"/>
      <c r="B42" s="2"/>
      <c r="C42" s="2"/>
      <c r="D42" s="2"/>
      <c r="E42" s="2"/>
      <c r="F42" s="2"/>
      <c r="O42" s="2"/>
      <c r="P42" s="2"/>
      <c r="Q42" s="2"/>
      <c r="R42" s="2"/>
      <c r="S42" s="2"/>
    </row>
    <row r="43" spans="1:19" ht="12.75" customHeight="1" hidden="1">
      <c r="A43" s="6"/>
      <c r="B43" s="2"/>
      <c r="C43" s="2"/>
      <c r="D43" s="2"/>
      <c r="E43" s="2"/>
      <c r="F43" s="2"/>
      <c r="O43" s="2"/>
      <c r="P43" s="2"/>
      <c r="Q43" s="2"/>
      <c r="R43" s="2"/>
      <c r="S43" s="2"/>
    </row>
    <row r="44" spans="1:19" ht="12.75" customHeight="1" hidden="1">
      <c r="A44" s="6"/>
      <c r="B44" s="2"/>
      <c r="C44" s="2"/>
      <c r="D44" s="2"/>
      <c r="E44" s="2"/>
      <c r="F44" s="2"/>
      <c r="O44" s="2"/>
      <c r="P44" s="2"/>
      <c r="Q44" s="2"/>
      <c r="R44" s="2"/>
      <c r="S44" s="2"/>
    </row>
    <row r="45" spans="1:19" ht="12.75" customHeight="1" hidden="1">
      <c r="A45" s="6"/>
      <c r="B45" s="2"/>
      <c r="C45" s="2"/>
      <c r="D45" s="2"/>
      <c r="E45" s="2"/>
      <c r="F45" s="2"/>
      <c r="O45" s="2"/>
      <c r="P45" s="2"/>
      <c r="Q45" s="2"/>
      <c r="R45" s="2"/>
      <c r="S45" s="2"/>
    </row>
    <row r="46" spans="1:19" ht="12.75" customHeight="1" hidden="1">
      <c r="A46" s="6"/>
      <c r="B46" s="2"/>
      <c r="C46" s="2"/>
      <c r="D46" s="2"/>
      <c r="E46" s="2"/>
      <c r="F46" s="2"/>
      <c r="O46" s="2"/>
      <c r="P46" s="2"/>
      <c r="Q46" s="2"/>
      <c r="R46" s="2"/>
      <c r="S46" s="2"/>
    </row>
    <row r="47" spans="1:19" ht="12.75" customHeight="1" hidden="1">
      <c r="A47" s="6"/>
      <c r="B47" s="2"/>
      <c r="C47" s="2"/>
      <c r="D47" s="2"/>
      <c r="E47" s="2"/>
      <c r="F47" s="2"/>
      <c r="O47" s="2"/>
      <c r="P47" s="2"/>
      <c r="Q47" s="2"/>
      <c r="R47" s="2"/>
      <c r="S47" s="2"/>
    </row>
    <row r="48" spans="1:19" ht="12.75" customHeight="1" hidden="1">
      <c r="A48" s="6"/>
      <c r="B48" s="2"/>
      <c r="C48" s="2"/>
      <c r="D48" s="2"/>
      <c r="E48" s="2"/>
      <c r="F48" s="2"/>
      <c r="O48" s="2"/>
      <c r="P48" s="2"/>
      <c r="Q48" s="2"/>
      <c r="R48" s="2"/>
      <c r="S48" s="2"/>
    </row>
    <row r="49" spans="1:19" ht="12.75" customHeight="1" hidden="1">
      <c r="A49" s="6"/>
      <c r="B49" s="2"/>
      <c r="C49" s="2"/>
      <c r="D49" s="2"/>
      <c r="E49" s="2"/>
      <c r="F49" s="2"/>
      <c r="O49" s="2"/>
      <c r="P49" s="2"/>
      <c r="Q49" s="2"/>
      <c r="R49" s="2"/>
      <c r="S49" s="2"/>
    </row>
    <row r="50" spans="1:19" ht="12.75" customHeight="1" hidden="1">
      <c r="A50" s="6"/>
      <c r="B50" s="2"/>
      <c r="C50" s="2"/>
      <c r="D50" s="2"/>
      <c r="E50" s="2"/>
      <c r="F50" s="2"/>
      <c r="O50" s="2"/>
      <c r="P50" s="2"/>
      <c r="Q50" s="2"/>
      <c r="R50" s="2"/>
      <c r="S50" s="2"/>
    </row>
    <row r="51" spans="1:19" ht="12.75" customHeight="1" hidden="1">
      <c r="A51" s="6"/>
      <c r="B51" s="2"/>
      <c r="C51" s="2"/>
      <c r="D51" s="2"/>
      <c r="E51" s="2"/>
      <c r="F51" s="2"/>
      <c r="O51" s="2"/>
      <c r="P51" s="2"/>
      <c r="Q51" s="2"/>
      <c r="R51" s="2"/>
      <c r="S51" s="2"/>
    </row>
    <row r="52" spans="1:19" ht="12.75" customHeight="1" hidden="1">
      <c r="A52" s="6"/>
      <c r="B52" s="2"/>
      <c r="C52" s="2"/>
      <c r="D52" s="2"/>
      <c r="E52" s="2"/>
      <c r="F52" s="2"/>
      <c r="O52" s="2"/>
      <c r="P52" s="2"/>
      <c r="Q52" s="2"/>
      <c r="R52" s="2"/>
      <c r="S52" s="2"/>
    </row>
    <row r="53" spans="1:19" ht="12.75" customHeight="1" hidden="1">
      <c r="A53" s="6"/>
      <c r="B53" s="2"/>
      <c r="C53" s="2"/>
      <c r="D53" s="2"/>
      <c r="E53" s="2"/>
      <c r="F53" s="2"/>
      <c r="O53" s="2"/>
      <c r="P53" s="2"/>
      <c r="Q53" s="2"/>
      <c r="R53" s="2"/>
      <c r="S53" s="2"/>
    </row>
    <row r="54" spans="1:19" ht="12.75" customHeight="1" hidden="1">
      <c r="A54" s="6"/>
      <c r="B54" s="2"/>
      <c r="C54" s="2"/>
      <c r="D54" s="2"/>
      <c r="E54" s="2"/>
      <c r="F54" s="2"/>
      <c r="O54" s="2"/>
      <c r="P54" s="2"/>
      <c r="Q54" s="2"/>
      <c r="R54" s="2"/>
      <c r="S54" s="2"/>
    </row>
    <row r="55" spans="1:19" ht="12.75" customHeight="1" hidden="1">
      <c r="A55" s="6"/>
      <c r="B55" s="2"/>
      <c r="C55" s="2"/>
      <c r="D55" s="2"/>
      <c r="E55" s="2"/>
      <c r="F55" s="2"/>
      <c r="O55" s="2"/>
      <c r="P55" s="2"/>
      <c r="Q55" s="2"/>
      <c r="R55" s="2"/>
      <c r="S55" s="2"/>
    </row>
    <row r="56" spans="1:19" ht="12.75" customHeight="1" hidden="1">
      <c r="A56" s="6"/>
      <c r="B56" s="2"/>
      <c r="C56" s="2"/>
      <c r="D56" s="2"/>
      <c r="E56" s="2"/>
      <c r="F56" s="2"/>
      <c r="O56" s="2"/>
      <c r="P56" s="2"/>
      <c r="Q56" s="2"/>
      <c r="R56" s="2"/>
      <c r="S56" s="2"/>
    </row>
    <row r="57" spans="1:19" ht="12.75" customHeight="1" hidden="1">
      <c r="A57" s="6"/>
      <c r="B57" s="2"/>
      <c r="C57" s="2"/>
      <c r="D57" s="2"/>
      <c r="E57" s="2"/>
      <c r="F57" s="2"/>
      <c r="O57" s="2"/>
      <c r="P57" s="2"/>
      <c r="Q57" s="2"/>
      <c r="R57" s="2"/>
      <c r="S57" s="2"/>
    </row>
    <row r="58" spans="1:19" ht="12.75" customHeight="1" hidden="1">
      <c r="A58" s="6"/>
      <c r="B58" s="2"/>
      <c r="C58" s="2"/>
      <c r="D58" s="2"/>
      <c r="E58" s="2"/>
      <c r="F58" s="2"/>
      <c r="O58" s="2"/>
      <c r="P58" s="2"/>
      <c r="Q58" s="2"/>
      <c r="R58" s="2"/>
      <c r="S58" s="2"/>
    </row>
    <row r="59" spans="1:19" ht="12.75" customHeight="1" hidden="1">
      <c r="A59" s="6"/>
      <c r="B59" s="2"/>
      <c r="C59" s="2"/>
      <c r="D59" s="2"/>
      <c r="E59" s="2"/>
      <c r="F59" s="2"/>
      <c r="O59" s="2"/>
      <c r="P59" s="2"/>
      <c r="Q59" s="2"/>
      <c r="R59" s="2"/>
      <c r="S59" s="2"/>
    </row>
    <row r="60" spans="1:19" ht="12.75" customHeight="1" hidden="1">
      <c r="A60" s="6"/>
      <c r="B60" s="2"/>
      <c r="C60" s="2"/>
      <c r="D60" s="2"/>
      <c r="E60" s="2"/>
      <c r="F60" s="2"/>
      <c r="O60" s="2"/>
      <c r="P60" s="2"/>
      <c r="Q60" s="2"/>
      <c r="R60" s="2"/>
      <c r="S60" s="2"/>
    </row>
    <row r="61" spans="1:19" ht="12.75" customHeight="1" hidden="1">
      <c r="A61" s="6"/>
      <c r="B61" s="2"/>
      <c r="C61" s="2"/>
      <c r="D61" s="2"/>
      <c r="E61" s="2"/>
      <c r="F61" s="2"/>
      <c r="O61" s="2"/>
      <c r="P61" s="2"/>
      <c r="Q61" s="2"/>
      <c r="R61" s="2"/>
      <c r="S61" s="2"/>
    </row>
    <row r="62" spans="1:19" ht="12.75" customHeight="1" hidden="1">
      <c r="A62" s="6"/>
      <c r="B62" s="2"/>
      <c r="C62" s="2"/>
      <c r="D62" s="2"/>
      <c r="E62" s="2"/>
      <c r="F62" s="2"/>
      <c r="O62" s="2"/>
      <c r="P62" s="2"/>
      <c r="Q62" s="2"/>
      <c r="R62" s="2"/>
      <c r="S62" s="2"/>
    </row>
    <row r="63" spans="1:19" ht="12.75" customHeight="1" hidden="1">
      <c r="A63" s="6"/>
      <c r="B63" s="2"/>
      <c r="C63" s="2"/>
      <c r="D63" s="2"/>
      <c r="E63" s="2"/>
      <c r="F63" s="2"/>
      <c r="O63" s="2"/>
      <c r="P63" s="2"/>
      <c r="Q63" s="2"/>
      <c r="R63" s="2"/>
      <c r="S63" s="2"/>
    </row>
    <row r="64" spans="1:19" ht="12.75" customHeight="1" hidden="1">
      <c r="A64" s="6"/>
      <c r="B64" s="2"/>
      <c r="C64" s="2"/>
      <c r="D64" s="2"/>
      <c r="E64" s="2"/>
      <c r="F64" s="2"/>
      <c r="O64" s="2"/>
      <c r="P64" s="2"/>
      <c r="Q64" s="2"/>
      <c r="R64" s="2"/>
      <c r="S64" s="2"/>
    </row>
    <row r="65" spans="1:19" ht="12.75" customHeight="1" hidden="1">
      <c r="A65" s="6"/>
      <c r="B65" s="2"/>
      <c r="C65" s="2"/>
      <c r="D65" s="2"/>
      <c r="E65" s="2"/>
      <c r="F65" s="2"/>
      <c r="O65" s="2"/>
      <c r="P65" s="2"/>
      <c r="Q65" s="2"/>
      <c r="R65" s="2"/>
      <c r="S65" s="2"/>
    </row>
    <row r="66" spans="1:19" ht="12.75" customHeight="1" hidden="1">
      <c r="A66" s="6"/>
      <c r="B66" s="2"/>
      <c r="C66" s="2"/>
      <c r="D66" s="2"/>
      <c r="E66" s="2"/>
      <c r="F66" s="2"/>
      <c r="O66" s="2"/>
      <c r="P66" s="2"/>
      <c r="Q66" s="2"/>
      <c r="R66" s="2"/>
      <c r="S66" s="2"/>
    </row>
    <row r="67" spans="1:19" ht="12.75" customHeight="1" hidden="1">
      <c r="A67" s="6"/>
      <c r="B67" s="2"/>
      <c r="C67" s="2"/>
      <c r="D67" s="2"/>
      <c r="E67" s="2"/>
      <c r="F67" s="2"/>
      <c r="O67" s="2"/>
      <c r="P67" s="2"/>
      <c r="Q67" s="2"/>
      <c r="R67" s="2"/>
      <c r="S67" s="2"/>
    </row>
    <row r="68" spans="1:19" ht="12.75" customHeight="1" hidden="1">
      <c r="A68" s="6"/>
      <c r="B68" s="2"/>
      <c r="C68" s="2"/>
      <c r="D68" s="2"/>
      <c r="E68" s="2"/>
      <c r="F68" s="2"/>
      <c r="O68" s="2"/>
      <c r="P68" s="2"/>
      <c r="Q68" s="2"/>
      <c r="R68" s="2"/>
      <c r="S68" s="2"/>
    </row>
    <row r="69" spans="1:19" ht="12.75" customHeight="1" hidden="1">
      <c r="A69" s="6"/>
      <c r="B69" s="2"/>
      <c r="C69" s="2"/>
      <c r="D69" s="2"/>
      <c r="E69" s="2"/>
      <c r="F69" s="2"/>
      <c r="O69" s="2"/>
      <c r="P69" s="2"/>
      <c r="Q69" s="2"/>
      <c r="R69" s="2"/>
      <c r="S69" s="2"/>
    </row>
    <row r="70" spans="1:19" ht="12.75" customHeight="1" hidden="1">
      <c r="A70" s="6"/>
      <c r="B70" s="2"/>
      <c r="C70" s="2"/>
      <c r="D70" s="2"/>
      <c r="E70" s="2"/>
      <c r="F70" s="2"/>
      <c r="O70" s="2"/>
      <c r="P70" s="2"/>
      <c r="Q70" s="2"/>
      <c r="R70" s="2"/>
      <c r="S70" s="2"/>
    </row>
    <row r="71" spans="1:19" ht="12.75" customHeight="1" hidden="1">
      <c r="A71" s="6"/>
      <c r="B71" s="2"/>
      <c r="C71" s="2"/>
      <c r="D71" s="2"/>
      <c r="E71" s="2"/>
      <c r="F71" s="2"/>
      <c r="O71" s="2"/>
      <c r="P71" s="2"/>
      <c r="Q71" s="2"/>
      <c r="R71" s="2"/>
      <c r="S71" s="2"/>
    </row>
    <row r="72" spans="1:19" ht="12.75" customHeight="1" hidden="1">
      <c r="A72" s="6"/>
      <c r="B72" s="2"/>
      <c r="C72" s="2"/>
      <c r="D72" s="2"/>
      <c r="E72" s="2"/>
      <c r="F72" s="2"/>
      <c r="O72" s="2"/>
      <c r="P72" s="2"/>
      <c r="Q72" s="2"/>
      <c r="R72" s="2"/>
      <c r="S72" s="2"/>
    </row>
    <row r="73" spans="1:19" ht="12.75" customHeight="1" hidden="1">
      <c r="A73" s="6"/>
      <c r="B73" s="2"/>
      <c r="C73" s="2"/>
      <c r="D73" s="2"/>
      <c r="E73" s="2"/>
      <c r="F73" s="2"/>
      <c r="O73" s="2"/>
      <c r="P73" s="2"/>
      <c r="Q73" s="2"/>
      <c r="R73" s="2"/>
      <c r="S73" s="2"/>
    </row>
    <row r="74" spans="1:19" ht="12.75" customHeight="1" hidden="1">
      <c r="A74" s="6"/>
      <c r="B74" s="2"/>
      <c r="C74" s="2"/>
      <c r="D74" s="2"/>
      <c r="E74" s="2"/>
      <c r="F74" s="2"/>
      <c r="O74" s="2"/>
      <c r="P74" s="2"/>
      <c r="Q74" s="2"/>
      <c r="R74" s="2"/>
      <c r="S74" s="2"/>
    </row>
    <row r="75" spans="1:19" ht="12.75" customHeight="1" hidden="1">
      <c r="A75" s="6"/>
      <c r="B75" s="2"/>
      <c r="C75" s="2"/>
      <c r="D75" s="2"/>
      <c r="E75" s="2"/>
      <c r="F75" s="2"/>
      <c r="O75" s="2"/>
      <c r="P75" s="2"/>
      <c r="Q75" s="2"/>
      <c r="R75" s="2"/>
      <c r="S75" s="2"/>
    </row>
    <row r="76" spans="1:19" ht="12.75" customHeight="1" hidden="1">
      <c r="A76" s="6"/>
      <c r="B76" s="2"/>
      <c r="C76" s="2"/>
      <c r="D76" s="2"/>
      <c r="E76" s="2"/>
      <c r="F76" s="2"/>
      <c r="O76" s="2"/>
      <c r="P76" s="2"/>
      <c r="Q76" s="2"/>
      <c r="R76" s="2"/>
      <c r="S76" s="2"/>
    </row>
    <row r="77" spans="1:19" ht="12.75" customHeight="1" hidden="1">
      <c r="A77" s="6"/>
      <c r="B77" s="2"/>
      <c r="C77" s="2"/>
      <c r="D77" s="2"/>
      <c r="E77" s="2"/>
      <c r="F77" s="2"/>
      <c r="O77" s="2"/>
      <c r="P77" s="2"/>
      <c r="Q77" s="2"/>
      <c r="R77" s="2"/>
      <c r="S77" s="2"/>
    </row>
    <row r="78" spans="1:19" ht="12.75" customHeight="1" hidden="1">
      <c r="A78" s="6"/>
      <c r="B78" s="2"/>
      <c r="C78" s="2"/>
      <c r="D78" s="2"/>
      <c r="E78" s="2"/>
      <c r="F78" s="2"/>
      <c r="O78" s="2"/>
      <c r="P78" s="2"/>
      <c r="Q78" s="2"/>
      <c r="R78" s="2"/>
      <c r="S78" s="2"/>
    </row>
    <row r="79" spans="1:19" ht="12.75" customHeight="1" hidden="1">
      <c r="A79" s="6"/>
      <c r="B79" s="2"/>
      <c r="C79" s="2"/>
      <c r="D79" s="2"/>
      <c r="E79" s="2"/>
      <c r="F79" s="2"/>
      <c r="O79" s="2"/>
      <c r="P79" s="2"/>
      <c r="Q79" s="2"/>
      <c r="R79" s="2"/>
      <c r="S79" s="2"/>
    </row>
    <row r="80" spans="1:19" ht="12.75" customHeight="1" hidden="1">
      <c r="A80" s="6"/>
      <c r="B80" s="2"/>
      <c r="C80" s="2"/>
      <c r="D80" s="2"/>
      <c r="E80" s="2"/>
      <c r="F80" s="2"/>
      <c r="O80" s="2"/>
      <c r="P80" s="2"/>
      <c r="Q80" s="2"/>
      <c r="R80" s="2"/>
      <c r="S80" s="2"/>
    </row>
    <row r="81" spans="1:19" ht="12.75" customHeight="1" hidden="1">
      <c r="A81" s="6"/>
      <c r="B81" s="2"/>
      <c r="C81" s="2"/>
      <c r="D81" s="2"/>
      <c r="E81" s="2"/>
      <c r="F81" s="2"/>
      <c r="O81" s="2"/>
      <c r="P81" s="2"/>
      <c r="Q81" s="2"/>
      <c r="R81" s="2"/>
      <c r="S81" s="2"/>
    </row>
    <row r="82" spans="1:19" ht="12.75" customHeight="1" hidden="1">
      <c r="A82" s="6"/>
      <c r="B82" s="2"/>
      <c r="C82" s="2"/>
      <c r="D82" s="2"/>
      <c r="E82" s="2"/>
      <c r="F82" s="2"/>
      <c r="O82" s="2"/>
      <c r="P82" s="2"/>
      <c r="Q82" s="2"/>
      <c r="R82" s="2"/>
      <c r="S82" s="2"/>
    </row>
    <row r="83" spans="1:19" ht="12.75" customHeight="1" hidden="1">
      <c r="A83" s="6"/>
      <c r="B83" s="2"/>
      <c r="C83" s="2"/>
      <c r="D83" s="2"/>
      <c r="E83" s="2"/>
      <c r="F83" s="2"/>
      <c r="O83" s="2"/>
      <c r="P83" s="2"/>
      <c r="Q83" s="2"/>
      <c r="R83" s="2"/>
      <c r="S83" s="2"/>
    </row>
    <row r="84" spans="1:19" ht="12.75" customHeight="1" hidden="1">
      <c r="A84" s="6"/>
      <c r="B84" s="2"/>
      <c r="C84" s="2"/>
      <c r="D84" s="2"/>
      <c r="E84" s="2"/>
      <c r="F84" s="2"/>
      <c r="O84" s="2"/>
      <c r="P84" s="2"/>
      <c r="Q84" s="2"/>
      <c r="R84" s="2"/>
      <c r="S84" s="2"/>
    </row>
    <row r="85" spans="1:19" ht="12.75" customHeight="1" hidden="1">
      <c r="A85" s="6"/>
      <c r="B85" s="2"/>
      <c r="C85" s="2"/>
      <c r="D85" s="2"/>
      <c r="E85" s="2"/>
      <c r="F85" s="2"/>
      <c r="O85" s="2"/>
      <c r="P85" s="2"/>
      <c r="Q85" s="2"/>
      <c r="R85" s="2"/>
      <c r="S85" s="2"/>
    </row>
    <row r="86" spans="1:19" ht="12.75" customHeight="1" hidden="1">
      <c r="A86" s="6"/>
      <c r="B86" s="2"/>
      <c r="C86" s="2"/>
      <c r="D86" s="2"/>
      <c r="E86" s="2"/>
      <c r="F86" s="2"/>
      <c r="O86" s="2"/>
      <c r="P86" s="2"/>
      <c r="Q86" s="2"/>
      <c r="R86" s="2"/>
      <c r="S86" s="2"/>
    </row>
    <row r="87" spans="1:19" ht="12.75" customHeight="1" hidden="1">
      <c r="A87" s="6"/>
      <c r="B87" s="2"/>
      <c r="C87" s="2"/>
      <c r="D87" s="2"/>
      <c r="E87" s="2"/>
      <c r="F87" s="2"/>
      <c r="O87" s="2"/>
      <c r="P87" s="2"/>
      <c r="Q87" s="2"/>
      <c r="R87" s="2"/>
      <c r="S87" s="2"/>
    </row>
    <row r="88" spans="1:19" ht="12.75" customHeight="1" hidden="1">
      <c r="A88" s="6"/>
      <c r="B88" s="2"/>
      <c r="C88" s="2"/>
      <c r="D88" s="2"/>
      <c r="E88" s="2"/>
      <c r="F88" s="2"/>
      <c r="O88" s="2"/>
      <c r="P88" s="2"/>
      <c r="Q88" s="2"/>
      <c r="R88" s="2"/>
      <c r="S88" s="2"/>
    </row>
    <row r="89" spans="1:19" ht="12.75" customHeight="1" hidden="1">
      <c r="A89" s="6"/>
      <c r="B89" s="2"/>
      <c r="C89" s="2"/>
      <c r="D89" s="2"/>
      <c r="E89" s="2"/>
      <c r="F89" s="2"/>
      <c r="O89" s="2"/>
      <c r="P89" s="2"/>
      <c r="Q89" s="2"/>
      <c r="R89" s="2"/>
      <c r="S89" s="2"/>
    </row>
    <row r="90" spans="1:19" ht="12.75" customHeight="1" hidden="1">
      <c r="A90" s="6"/>
      <c r="B90" s="2"/>
      <c r="C90" s="2"/>
      <c r="D90" s="2"/>
      <c r="E90" s="2"/>
      <c r="F90" s="2"/>
      <c r="O90" s="2"/>
      <c r="P90" s="2"/>
      <c r="Q90" s="2"/>
      <c r="R90" s="2"/>
      <c r="S90" s="2"/>
    </row>
    <row r="91" spans="15:19" ht="12.75" customHeight="1" hidden="1">
      <c r="O91" s="2"/>
      <c r="P91" s="2"/>
      <c r="Q91" s="2"/>
      <c r="R91" s="2"/>
      <c r="S91" s="2"/>
    </row>
    <row r="92" spans="15:19" ht="12.75" customHeight="1" hidden="1">
      <c r="O92" s="2"/>
      <c r="P92" s="2"/>
      <c r="Q92" s="2"/>
      <c r="R92" s="2"/>
      <c r="S92" s="2"/>
    </row>
    <row r="93" spans="15:19" ht="12.75" customHeight="1" hidden="1">
      <c r="O93" s="2"/>
      <c r="P93" s="2"/>
      <c r="Q93" s="2"/>
      <c r="R93" s="2"/>
      <c r="S93" s="2"/>
    </row>
    <row r="94" spans="15:19" ht="12.75" customHeight="1" hidden="1">
      <c r="O94" s="2"/>
      <c r="P94" s="2"/>
      <c r="Q94" s="2"/>
      <c r="R94" s="2"/>
      <c r="S94" s="2"/>
    </row>
    <row r="95" spans="15:19" ht="12.75" customHeight="1" hidden="1">
      <c r="O95" s="2"/>
      <c r="P95" s="2"/>
      <c r="Q95" s="2"/>
      <c r="R95" s="2"/>
      <c r="S95" s="2"/>
    </row>
    <row r="96" spans="15:19" ht="12.75" customHeight="1" hidden="1">
      <c r="O96" s="2"/>
      <c r="P96" s="2"/>
      <c r="Q96" s="2"/>
      <c r="R96" s="2"/>
      <c r="S96" s="2"/>
    </row>
    <row r="97" spans="15:19" ht="12.75" customHeight="1" hidden="1">
      <c r="O97" s="2"/>
      <c r="P97" s="2"/>
      <c r="Q97" s="2"/>
      <c r="R97" s="2"/>
      <c r="S97" s="2"/>
    </row>
    <row r="98" spans="15:19" ht="12.75" customHeight="1" hidden="1">
      <c r="O98" s="2"/>
      <c r="P98" s="2"/>
      <c r="Q98" s="2"/>
      <c r="R98" s="2"/>
      <c r="S98" s="2"/>
    </row>
    <row r="99" spans="15:19" ht="12.75" customHeight="1" hidden="1">
      <c r="O99" s="2"/>
      <c r="P99" s="2"/>
      <c r="Q99" s="2"/>
      <c r="R99" s="2"/>
      <c r="S99" s="2"/>
    </row>
    <row r="100" spans="15:19" ht="12.75" customHeight="1" hidden="1">
      <c r="O100" s="2"/>
      <c r="P100" s="2"/>
      <c r="Q100" s="2"/>
      <c r="R100" s="2"/>
      <c r="S100" s="2"/>
    </row>
    <row r="101" spans="15:19" ht="12.75" customHeight="1" hidden="1">
      <c r="O101" s="2"/>
      <c r="P101" s="2"/>
      <c r="Q101" s="2"/>
      <c r="R101" s="2"/>
      <c r="S101" s="2"/>
    </row>
    <row r="102" spans="15:19" ht="12.75" customHeight="1" hidden="1">
      <c r="O102" s="2"/>
      <c r="P102" s="2"/>
      <c r="Q102" s="2"/>
      <c r="R102" s="2"/>
      <c r="S102" s="2"/>
    </row>
    <row r="103" spans="15:19" ht="12.75" customHeight="1" hidden="1">
      <c r="O103" s="2"/>
      <c r="P103" s="2"/>
      <c r="Q103" s="2"/>
      <c r="R103" s="2"/>
      <c r="S103" s="2"/>
    </row>
    <row r="104" spans="15:19" ht="12.75" customHeight="1" hidden="1">
      <c r="O104" s="2"/>
      <c r="P104" s="2"/>
      <c r="Q104" s="2"/>
      <c r="R104" s="2"/>
      <c r="S104" s="2"/>
    </row>
    <row r="105" spans="15:19" ht="12.75" customHeight="1" hidden="1">
      <c r="O105" s="2"/>
      <c r="P105" s="2"/>
      <c r="Q105" s="2"/>
      <c r="R105" s="2"/>
      <c r="S105" s="2"/>
    </row>
    <row r="106" spans="15:19" ht="12.75" customHeight="1" hidden="1">
      <c r="O106" s="2"/>
      <c r="P106" s="2"/>
      <c r="Q106" s="2"/>
      <c r="R106" s="2"/>
      <c r="S106" s="2"/>
    </row>
    <row r="107" spans="15:19" ht="12.75" customHeight="1" hidden="1">
      <c r="O107" s="2"/>
      <c r="P107" s="2"/>
      <c r="Q107" s="2"/>
      <c r="R107" s="2"/>
      <c r="S107" s="2"/>
    </row>
    <row r="108" spans="15:19" ht="12.75" customHeight="1" hidden="1">
      <c r="O108" s="2"/>
      <c r="P108" s="2"/>
      <c r="Q108" s="2"/>
      <c r="R108" s="2"/>
      <c r="S108" s="2"/>
    </row>
    <row r="109" spans="15:19" ht="12.75" customHeight="1" hidden="1">
      <c r="O109" s="2"/>
      <c r="P109" s="2"/>
      <c r="Q109" s="2"/>
      <c r="R109" s="2"/>
      <c r="S109" s="2"/>
    </row>
    <row r="110" spans="15:19" ht="12.75" customHeight="1" hidden="1">
      <c r="O110" s="2"/>
      <c r="P110" s="2"/>
      <c r="Q110" s="2"/>
      <c r="R110" s="2"/>
      <c r="S110" s="2"/>
    </row>
    <row r="111" spans="15:19" ht="12.75" customHeight="1" hidden="1">
      <c r="O111" s="2"/>
      <c r="P111" s="2"/>
      <c r="Q111" s="2"/>
      <c r="R111" s="2"/>
      <c r="S111" s="2"/>
    </row>
    <row r="112" spans="15:19" ht="12.75" customHeight="1" hidden="1">
      <c r="O112" s="2"/>
      <c r="P112" s="2"/>
      <c r="Q112" s="2"/>
      <c r="R112" s="2"/>
      <c r="S112" s="2"/>
    </row>
    <row r="113" spans="15:19" ht="12.75" customHeight="1" hidden="1">
      <c r="O113" s="2"/>
      <c r="P113" s="2"/>
      <c r="Q113" s="2"/>
      <c r="R113" s="2"/>
      <c r="S113" s="2"/>
    </row>
    <row r="114" spans="15:19" ht="12.75" customHeight="1" hidden="1">
      <c r="O114" s="2"/>
      <c r="P114" s="2"/>
      <c r="Q114" s="2"/>
      <c r="R114" s="2"/>
      <c r="S114" s="2"/>
    </row>
    <row r="115" spans="15:19" ht="12.75" customHeight="1" hidden="1">
      <c r="O115" s="2"/>
      <c r="P115" s="2"/>
      <c r="Q115" s="2"/>
      <c r="R115" s="2"/>
      <c r="S115" s="2"/>
    </row>
    <row r="116" spans="15:19" ht="12.75" customHeight="1" hidden="1">
      <c r="O116" s="2"/>
      <c r="P116" s="2"/>
      <c r="Q116" s="2"/>
      <c r="R116" s="2"/>
      <c r="S116" s="2"/>
    </row>
    <row r="117" spans="15:19" ht="12.75" customHeight="1" hidden="1">
      <c r="O117" s="2"/>
      <c r="P117" s="2"/>
      <c r="Q117" s="2"/>
      <c r="R117" s="2"/>
      <c r="S117" s="2"/>
    </row>
    <row r="118" spans="15:19" ht="12.75" customHeight="1" hidden="1">
      <c r="O118" s="2"/>
      <c r="P118" s="2"/>
      <c r="Q118" s="2"/>
      <c r="R118" s="2"/>
      <c r="S118" s="2"/>
    </row>
    <row r="119" spans="15:19" ht="12.75" customHeight="1" hidden="1">
      <c r="O119" s="2"/>
      <c r="P119" s="2"/>
      <c r="Q119" s="2"/>
      <c r="R119" s="2"/>
      <c r="S119" s="2"/>
    </row>
    <row r="120" spans="15:19" ht="12.75" customHeight="1" hidden="1">
      <c r="O120" s="2"/>
      <c r="P120" s="2"/>
      <c r="Q120" s="2"/>
      <c r="R120" s="2"/>
      <c r="S120" s="2"/>
    </row>
    <row r="121" spans="15:19" ht="12.75" customHeight="1" hidden="1">
      <c r="O121" s="2"/>
      <c r="P121" s="2"/>
      <c r="Q121" s="2"/>
      <c r="R121" s="2"/>
      <c r="S121" s="2"/>
    </row>
    <row r="122" spans="15:19" ht="12.75" customHeight="1" hidden="1">
      <c r="O122" s="2"/>
      <c r="P122" s="2"/>
      <c r="Q122" s="2"/>
      <c r="R122" s="2"/>
      <c r="S122" s="2"/>
    </row>
    <row r="123" spans="15:19" ht="12.75" customHeight="1" hidden="1">
      <c r="O123" s="2"/>
      <c r="P123" s="2"/>
      <c r="Q123" s="2"/>
      <c r="R123" s="2"/>
      <c r="S123" s="2"/>
    </row>
    <row r="124" spans="15:19" ht="12.75" customHeight="1" hidden="1">
      <c r="O124" s="2"/>
      <c r="P124" s="2"/>
      <c r="Q124" s="2"/>
      <c r="R124" s="2"/>
      <c r="S124" s="2"/>
    </row>
    <row r="125" spans="15:19" ht="12.75" customHeight="1" hidden="1">
      <c r="O125" s="2"/>
      <c r="P125" s="2"/>
      <c r="Q125" s="2"/>
      <c r="R125" s="2"/>
      <c r="S125" s="2"/>
    </row>
    <row r="126" spans="15:19" ht="12.75" customHeight="1" hidden="1">
      <c r="O126" s="2"/>
      <c r="P126" s="2"/>
      <c r="Q126" s="2"/>
      <c r="R126" s="2"/>
      <c r="S126" s="2"/>
    </row>
    <row r="127" spans="15:19" ht="12.75" customHeight="1" hidden="1">
      <c r="O127" s="2"/>
      <c r="P127" s="2"/>
      <c r="Q127" s="2"/>
      <c r="R127" s="2"/>
      <c r="S127" s="2"/>
    </row>
    <row r="128" spans="15:19" ht="12.75" customHeight="1" hidden="1">
      <c r="O128" s="2"/>
      <c r="P128" s="2"/>
      <c r="Q128" s="2"/>
      <c r="R128" s="2"/>
      <c r="S128" s="2"/>
    </row>
    <row r="129" spans="15:19" ht="12.75" customHeight="1" hidden="1">
      <c r="O129" s="2"/>
      <c r="P129" s="2"/>
      <c r="Q129" s="2"/>
      <c r="R129" s="2"/>
      <c r="S129" s="2"/>
    </row>
    <row r="130" spans="15:19" ht="12.75" customHeight="1" hidden="1">
      <c r="O130" s="2"/>
      <c r="P130" s="2"/>
      <c r="Q130" s="2"/>
      <c r="R130" s="2"/>
      <c r="S130" s="2"/>
    </row>
    <row r="131" spans="15:19" ht="12.75" customHeight="1" hidden="1">
      <c r="O131" s="2"/>
      <c r="P131" s="2"/>
      <c r="Q131" s="2"/>
      <c r="R131" s="2"/>
      <c r="S131" s="2"/>
    </row>
    <row r="132" spans="15:19" ht="12.75" customHeight="1" hidden="1">
      <c r="O132" s="2"/>
      <c r="P132" s="2"/>
      <c r="Q132" s="2"/>
      <c r="R132" s="2"/>
      <c r="S132" s="2"/>
    </row>
    <row r="133" spans="15:19" ht="12.75" customHeight="1" hidden="1">
      <c r="O133" s="2"/>
      <c r="P133" s="2"/>
      <c r="Q133" s="2"/>
      <c r="R133" s="2"/>
      <c r="S133" s="2"/>
    </row>
    <row r="134" spans="15:19" ht="12.75" customHeight="1" hidden="1">
      <c r="O134" s="2"/>
      <c r="P134" s="2"/>
      <c r="Q134" s="2"/>
      <c r="R134" s="2"/>
      <c r="S134" s="2"/>
    </row>
    <row r="135" spans="15:19" ht="12.75" customHeight="1" hidden="1">
      <c r="O135" s="2"/>
      <c r="P135" s="2"/>
      <c r="Q135" s="2"/>
      <c r="R135" s="2"/>
      <c r="S135" s="2"/>
    </row>
    <row r="136" spans="15:19" ht="12.75" customHeight="1" hidden="1">
      <c r="O136" s="2"/>
      <c r="P136" s="2"/>
      <c r="Q136" s="2"/>
      <c r="R136" s="2"/>
      <c r="S136" s="2"/>
    </row>
    <row r="137" spans="15:19" ht="12.75" customHeight="1" hidden="1">
      <c r="O137" s="2"/>
      <c r="P137" s="2"/>
      <c r="Q137" s="2"/>
      <c r="R137" s="2"/>
      <c r="S137" s="2"/>
    </row>
    <row r="138" spans="15:19" ht="12.75" customHeight="1" hidden="1">
      <c r="O138" s="2"/>
      <c r="P138" s="2"/>
      <c r="Q138" s="2"/>
      <c r="R138" s="2"/>
      <c r="S138" s="2"/>
    </row>
    <row r="139" spans="15:19" ht="12.75" customHeight="1" hidden="1">
      <c r="O139" s="2"/>
      <c r="P139" s="2"/>
      <c r="Q139" s="2"/>
      <c r="R139" s="2"/>
      <c r="S139" s="2"/>
    </row>
    <row r="140" spans="15:19" ht="12.75" customHeight="1" hidden="1">
      <c r="O140" s="2"/>
      <c r="P140" s="2"/>
      <c r="Q140" s="2"/>
      <c r="R140" s="2"/>
      <c r="S140" s="2"/>
    </row>
    <row r="141" spans="15:19" ht="12.75" customHeight="1" hidden="1">
      <c r="O141" s="2"/>
      <c r="P141" s="2"/>
      <c r="Q141" s="2"/>
      <c r="R141" s="2"/>
      <c r="S141" s="2"/>
    </row>
    <row r="142" spans="15:19" ht="12.75" customHeight="1" hidden="1">
      <c r="O142" s="2"/>
      <c r="P142" s="2"/>
      <c r="Q142" s="2"/>
      <c r="R142" s="2"/>
      <c r="S142" s="2"/>
    </row>
    <row r="143" spans="15:19" ht="12.75" customHeight="1" hidden="1">
      <c r="O143" s="2"/>
      <c r="P143" s="2"/>
      <c r="Q143" s="2"/>
      <c r="R143" s="2"/>
      <c r="S143" s="2"/>
    </row>
    <row r="144" spans="15:19" ht="12.75" customHeight="1" hidden="1">
      <c r="O144" s="2"/>
      <c r="P144" s="2"/>
      <c r="Q144" s="2"/>
      <c r="R144" s="2"/>
      <c r="S144" s="2"/>
    </row>
    <row r="145" spans="15:19" ht="12.75" customHeight="1" hidden="1">
      <c r="O145" s="2"/>
      <c r="P145" s="2"/>
      <c r="Q145" s="2"/>
      <c r="R145" s="2"/>
      <c r="S145" s="2"/>
    </row>
    <row r="146" spans="15:19" ht="12.75" customHeight="1" hidden="1">
      <c r="O146" s="2"/>
      <c r="P146" s="2"/>
      <c r="Q146" s="2"/>
      <c r="R146" s="2"/>
      <c r="S146" s="2"/>
    </row>
    <row r="147" spans="15:19" ht="12.75" customHeight="1" hidden="1">
      <c r="O147" s="2"/>
      <c r="P147" s="2"/>
      <c r="Q147" s="2"/>
      <c r="R147" s="2"/>
      <c r="S147" s="2"/>
    </row>
    <row r="148" spans="15:19" ht="12.75" customHeight="1" hidden="1">
      <c r="O148" s="2"/>
      <c r="P148" s="2"/>
      <c r="Q148" s="2"/>
      <c r="R148" s="2"/>
      <c r="S148" s="2"/>
    </row>
    <row r="149" spans="15:19" ht="12.75" customHeight="1" hidden="1">
      <c r="O149" s="2"/>
      <c r="P149" s="2"/>
      <c r="Q149" s="2"/>
      <c r="R149" s="2"/>
      <c r="S149" s="2"/>
    </row>
    <row r="150" spans="15:19" ht="12.75" customHeight="1" hidden="1">
      <c r="O150" s="2"/>
      <c r="P150" s="2"/>
      <c r="Q150" s="2"/>
      <c r="R150" s="2"/>
      <c r="S150" s="2"/>
    </row>
    <row r="151" spans="15:19" ht="12.75" customHeight="1" hidden="1">
      <c r="O151" s="2"/>
      <c r="P151" s="2"/>
      <c r="Q151" s="2"/>
      <c r="R151" s="2"/>
      <c r="S151" s="2"/>
    </row>
    <row r="152" spans="15:19" ht="12.75" customHeight="1" hidden="1">
      <c r="O152" s="2"/>
      <c r="P152" s="2"/>
      <c r="Q152" s="2"/>
      <c r="R152" s="2"/>
      <c r="S152" s="2"/>
    </row>
    <row r="153" spans="15:19" ht="12.75" customHeight="1" hidden="1">
      <c r="O153" s="2"/>
      <c r="P153" s="2"/>
      <c r="Q153" s="2"/>
      <c r="R153" s="2"/>
      <c r="S153" s="2"/>
    </row>
    <row r="154" spans="15:19" ht="12.75" customHeight="1" hidden="1">
      <c r="O154" s="2"/>
      <c r="P154" s="2"/>
      <c r="Q154" s="2"/>
      <c r="R154" s="2"/>
      <c r="S154" s="2"/>
    </row>
    <row r="155" spans="15:19" ht="12.75" customHeight="1" hidden="1">
      <c r="O155" s="2"/>
      <c r="P155" s="2"/>
      <c r="Q155" s="2"/>
      <c r="R155" s="2"/>
      <c r="S155" s="2"/>
    </row>
    <row r="156" spans="15:19" ht="12.75" customHeight="1" hidden="1">
      <c r="O156" s="2"/>
      <c r="P156" s="2"/>
      <c r="Q156" s="2"/>
      <c r="R156" s="2"/>
      <c r="S156" s="2"/>
    </row>
    <row r="157" spans="15:19" ht="12.75" customHeight="1" hidden="1">
      <c r="O157" s="2"/>
      <c r="P157" s="2"/>
      <c r="Q157" s="2"/>
      <c r="R157" s="2"/>
      <c r="S157" s="2"/>
    </row>
    <row r="158" spans="15:19" ht="12.75" customHeight="1" hidden="1">
      <c r="O158" s="2"/>
      <c r="P158" s="2"/>
      <c r="Q158" s="2"/>
      <c r="R158" s="2"/>
      <c r="S158" s="2"/>
    </row>
    <row r="159" spans="15:19" ht="12.75" customHeight="1" hidden="1">
      <c r="O159" s="2"/>
      <c r="P159" s="2"/>
      <c r="Q159" s="2"/>
      <c r="R159" s="2"/>
      <c r="S159" s="2"/>
    </row>
    <row r="160" spans="15:19" ht="12.75" customHeight="1" hidden="1">
      <c r="O160" s="2"/>
      <c r="P160" s="2"/>
      <c r="Q160" s="2"/>
      <c r="R160" s="2"/>
      <c r="S160" s="2"/>
    </row>
    <row r="161" spans="15:19" ht="12.75" customHeight="1" hidden="1">
      <c r="O161" s="2"/>
      <c r="P161" s="2"/>
      <c r="Q161" s="2"/>
      <c r="R161" s="2"/>
      <c r="S161" s="2"/>
    </row>
    <row r="162" spans="15:19" ht="12.75" customHeight="1" hidden="1">
      <c r="O162" s="2"/>
      <c r="P162" s="2"/>
      <c r="Q162" s="2"/>
      <c r="R162" s="2"/>
      <c r="S162" s="2"/>
    </row>
    <row r="163" spans="15:19" ht="12.75" customHeight="1" hidden="1">
      <c r="O163" s="2"/>
      <c r="P163" s="2"/>
      <c r="Q163" s="2"/>
      <c r="R163" s="2"/>
      <c r="S163" s="2"/>
    </row>
    <row r="164" spans="15:19" ht="12.75" customHeight="1" hidden="1">
      <c r="O164" s="2"/>
      <c r="P164" s="2"/>
      <c r="Q164" s="2"/>
      <c r="R164" s="2"/>
      <c r="S164" s="2"/>
    </row>
    <row r="165" spans="15:19" ht="12.75" customHeight="1" hidden="1">
      <c r="O165" s="2"/>
      <c r="P165" s="2"/>
      <c r="Q165" s="2"/>
      <c r="R165" s="2"/>
      <c r="S165" s="2"/>
    </row>
    <row r="166" spans="15:19" ht="12.75" customHeight="1" hidden="1">
      <c r="O166" s="2"/>
      <c r="P166" s="2"/>
      <c r="Q166" s="2"/>
      <c r="R166" s="2"/>
      <c r="S166" s="2"/>
    </row>
    <row r="167" spans="15:19" ht="12.75" customHeight="1" hidden="1">
      <c r="O167" s="2"/>
      <c r="P167" s="2"/>
      <c r="Q167" s="2"/>
      <c r="R167" s="2"/>
      <c r="S167" s="2"/>
    </row>
    <row r="168" spans="15:19" ht="12.75" customHeight="1" hidden="1">
      <c r="O168" s="2"/>
      <c r="P168" s="2"/>
      <c r="Q168" s="2"/>
      <c r="R168" s="2"/>
      <c r="S168" s="2"/>
    </row>
    <row r="169" spans="15:19" ht="12.75" customHeight="1" hidden="1">
      <c r="O169" s="2"/>
      <c r="P169" s="2"/>
      <c r="Q169" s="2"/>
      <c r="R169" s="2"/>
      <c r="S169" s="2"/>
    </row>
    <row r="170" spans="15:19" ht="12.75" customHeight="1" hidden="1">
      <c r="O170" s="2"/>
      <c r="P170" s="2"/>
      <c r="Q170" s="2"/>
      <c r="R170" s="2"/>
      <c r="S170" s="2"/>
    </row>
    <row r="171" spans="15:19" ht="12.75" customHeight="1" hidden="1">
      <c r="O171" s="2"/>
      <c r="P171" s="2"/>
      <c r="Q171" s="2"/>
      <c r="R171" s="2"/>
      <c r="S171" s="2"/>
    </row>
    <row r="172" spans="15:19" ht="12.75" customHeight="1" hidden="1">
      <c r="O172" s="2"/>
      <c r="P172" s="2"/>
      <c r="Q172" s="2"/>
      <c r="R172" s="2"/>
      <c r="S172" s="2"/>
    </row>
    <row r="173" spans="15:19" ht="12.75" customHeight="1" hidden="1">
      <c r="O173" s="2"/>
      <c r="P173" s="2"/>
      <c r="Q173" s="2"/>
      <c r="R173" s="2"/>
      <c r="S173" s="2"/>
    </row>
    <row r="174" spans="15:19" ht="12.75" customHeight="1" hidden="1">
      <c r="O174" s="2"/>
      <c r="P174" s="2"/>
      <c r="Q174" s="2"/>
      <c r="R174" s="2"/>
      <c r="S174" s="2"/>
    </row>
    <row r="175" spans="15:19" ht="12.75" customHeight="1" hidden="1">
      <c r="O175" s="2"/>
      <c r="P175" s="2"/>
      <c r="Q175" s="2"/>
      <c r="R175" s="2"/>
      <c r="S175" s="2"/>
    </row>
    <row r="176" spans="15:19" ht="12.75" customHeight="1" hidden="1">
      <c r="O176" s="2"/>
      <c r="P176" s="2"/>
      <c r="Q176" s="2"/>
      <c r="R176" s="2"/>
      <c r="S176" s="2"/>
    </row>
    <row r="177" spans="15:19" ht="12.75" customHeight="1" hidden="1">
      <c r="O177" s="2"/>
      <c r="P177" s="2"/>
      <c r="Q177" s="2"/>
      <c r="R177" s="2"/>
      <c r="S177" s="2"/>
    </row>
    <row r="178" spans="15:19" ht="12.75" customHeight="1" hidden="1">
      <c r="O178" s="2"/>
      <c r="P178" s="2"/>
      <c r="Q178" s="2"/>
      <c r="R178" s="2"/>
      <c r="S178" s="2"/>
    </row>
    <row r="179" spans="15:19" ht="12.75" customHeight="1" hidden="1">
      <c r="O179" s="2"/>
      <c r="P179" s="2"/>
      <c r="Q179" s="2"/>
      <c r="R179" s="2"/>
      <c r="S179" s="2"/>
    </row>
    <row r="180" spans="15:19" ht="12.75" customHeight="1" hidden="1">
      <c r="O180" s="2"/>
      <c r="P180" s="2"/>
      <c r="Q180" s="2"/>
      <c r="R180" s="2"/>
      <c r="S180" s="2"/>
    </row>
    <row r="181" spans="15:19" ht="12.75" customHeight="1" hidden="1">
      <c r="O181" s="2"/>
      <c r="P181" s="2"/>
      <c r="Q181" s="2"/>
      <c r="R181" s="2"/>
      <c r="S181" s="2"/>
    </row>
    <row r="182" spans="15:19" ht="12.75" customHeight="1" hidden="1">
      <c r="O182" s="2"/>
      <c r="P182" s="2"/>
      <c r="Q182" s="2"/>
      <c r="R182" s="2"/>
      <c r="S182" s="2"/>
    </row>
    <row r="183" spans="15:19" ht="12.75" customHeight="1" hidden="1">
      <c r="O183" s="2"/>
      <c r="P183" s="2"/>
      <c r="Q183" s="2"/>
      <c r="R183" s="2"/>
      <c r="S183" s="2"/>
    </row>
    <row r="184" spans="15:19" ht="12.75" customHeight="1" hidden="1">
      <c r="O184" s="2"/>
      <c r="P184" s="2"/>
      <c r="Q184" s="2"/>
      <c r="R184" s="2"/>
      <c r="S184" s="2"/>
    </row>
    <row r="185" spans="15:19" ht="12.75" customHeight="1" hidden="1">
      <c r="O185" s="2"/>
      <c r="P185" s="2"/>
      <c r="Q185" s="2"/>
      <c r="R185" s="2"/>
      <c r="S185" s="2"/>
    </row>
    <row r="186" spans="15:19" ht="12.75" customHeight="1" hidden="1">
      <c r="O186" s="2"/>
      <c r="P186" s="2"/>
      <c r="Q186" s="2"/>
      <c r="R186" s="2"/>
      <c r="S186" s="2"/>
    </row>
    <row r="187" spans="15:19" ht="12.75" customHeight="1" hidden="1">
      <c r="O187" s="2"/>
      <c r="P187" s="2"/>
      <c r="Q187" s="2"/>
      <c r="R187" s="2"/>
      <c r="S187" s="2"/>
    </row>
    <row r="188" spans="15:19" ht="12.75" customHeight="1" hidden="1">
      <c r="O188" s="2"/>
      <c r="P188" s="2"/>
      <c r="Q188" s="2"/>
      <c r="R188" s="2"/>
      <c r="S188" s="2"/>
    </row>
    <row r="189" spans="15:19" ht="12.75" customHeight="1" hidden="1">
      <c r="O189" s="2"/>
      <c r="P189" s="2"/>
      <c r="Q189" s="2"/>
      <c r="R189" s="2"/>
      <c r="S189" s="2"/>
    </row>
    <row r="190" spans="15:19" ht="12.75" customHeight="1" hidden="1">
      <c r="O190" s="2"/>
      <c r="P190" s="2"/>
      <c r="Q190" s="2"/>
      <c r="R190" s="2"/>
      <c r="S190" s="2"/>
    </row>
    <row r="191" spans="15:19" ht="12.75" customHeight="1" hidden="1">
      <c r="O191" s="2"/>
      <c r="P191" s="2"/>
      <c r="Q191" s="2"/>
      <c r="R191" s="2"/>
      <c r="S191" s="2"/>
    </row>
    <row r="192" spans="15:19" ht="12.75" customHeight="1" hidden="1">
      <c r="O192" s="2"/>
      <c r="P192" s="2"/>
      <c r="Q192" s="2"/>
      <c r="R192" s="2"/>
      <c r="S192" s="2"/>
    </row>
    <row r="193" spans="15:19" ht="12.75" customHeight="1" hidden="1">
      <c r="O193" s="2"/>
      <c r="P193" s="2"/>
      <c r="Q193" s="2"/>
      <c r="R193" s="2"/>
      <c r="S193" s="2"/>
    </row>
    <row r="194" spans="15:19" ht="12.75" customHeight="1" hidden="1">
      <c r="O194" s="2"/>
      <c r="P194" s="2"/>
      <c r="Q194" s="2"/>
      <c r="R194" s="2"/>
      <c r="S194" s="2"/>
    </row>
    <row r="195" spans="15:19" ht="12.75" customHeight="1" hidden="1">
      <c r="O195" s="2"/>
      <c r="P195" s="2"/>
      <c r="Q195" s="2"/>
      <c r="R195" s="2"/>
      <c r="S195" s="2"/>
    </row>
    <row r="196" spans="15:19" ht="12.75" customHeight="1" hidden="1">
      <c r="O196" s="2"/>
      <c r="P196" s="2"/>
      <c r="Q196" s="2"/>
      <c r="R196" s="2"/>
      <c r="S196" s="2"/>
    </row>
    <row r="197" spans="15:19" ht="12.75" customHeight="1" hidden="1">
      <c r="O197" s="2"/>
      <c r="P197" s="2"/>
      <c r="Q197" s="2"/>
      <c r="R197" s="2"/>
      <c r="S197" s="2"/>
    </row>
    <row r="198" spans="15:19" ht="12.75" customHeight="1" hidden="1">
      <c r="O198" s="2"/>
      <c r="P198" s="2"/>
      <c r="Q198" s="2"/>
      <c r="R198" s="2"/>
      <c r="S198" s="2"/>
    </row>
    <row r="199" spans="15:19" ht="12.75" customHeight="1" hidden="1">
      <c r="O199" s="2"/>
      <c r="P199" s="2"/>
      <c r="Q199" s="2"/>
      <c r="R199" s="2"/>
      <c r="S199" s="2"/>
    </row>
    <row r="200" spans="15:19" ht="12.75" customHeight="1" hidden="1">
      <c r="O200" s="2"/>
      <c r="P200" s="2"/>
      <c r="Q200" s="2"/>
      <c r="R200" s="2"/>
      <c r="S200" s="2"/>
    </row>
    <row r="201" spans="15:19" ht="12.75" customHeight="1" hidden="1">
      <c r="O201" s="2"/>
      <c r="P201" s="2"/>
      <c r="Q201" s="2"/>
      <c r="R201" s="2"/>
      <c r="S201" s="2"/>
    </row>
    <row r="202" spans="15:19" ht="12.75" customHeight="1" hidden="1">
      <c r="O202" s="2"/>
      <c r="P202" s="2"/>
      <c r="Q202" s="2"/>
      <c r="R202" s="2"/>
      <c r="S202" s="2"/>
    </row>
    <row r="203" spans="15:19" ht="12.75" customHeight="1" hidden="1">
      <c r="O203" s="2"/>
      <c r="P203" s="2"/>
      <c r="Q203" s="2"/>
      <c r="R203" s="2"/>
      <c r="S203" s="2"/>
    </row>
    <row r="204" spans="15:19" ht="12.75" customHeight="1" hidden="1">
      <c r="O204" s="2"/>
      <c r="P204" s="2"/>
      <c r="Q204" s="2"/>
      <c r="R204" s="2"/>
      <c r="S204" s="2"/>
    </row>
    <row r="205" spans="15:19" ht="12.75" customHeight="1" hidden="1">
      <c r="O205" s="2"/>
      <c r="P205" s="2"/>
      <c r="Q205" s="2"/>
      <c r="R205" s="2"/>
      <c r="S205" s="2"/>
    </row>
    <row r="206" spans="15:19" ht="12.75" customHeight="1" hidden="1">
      <c r="O206" s="2"/>
      <c r="P206" s="2"/>
      <c r="Q206" s="2"/>
      <c r="R206" s="2"/>
      <c r="S206" s="2"/>
    </row>
    <row r="207" spans="15:19" ht="12.75" customHeight="1" hidden="1">
      <c r="O207" s="2"/>
      <c r="P207" s="2"/>
      <c r="Q207" s="2"/>
      <c r="R207" s="2"/>
      <c r="S207" s="2"/>
    </row>
    <row r="208" spans="15:19" ht="12.75" customHeight="1" hidden="1">
      <c r="O208" s="2"/>
      <c r="P208" s="2"/>
      <c r="Q208" s="2"/>
      <c r="R208" s="2"/>
      <c r="S208" s="2"/>
    </row>
    <row r="209" spans="15:19" ht="12.75" customHeight="1" hidden="1">
      <c r="O209" s="2"/>
      <c r="P209" s="2"/>
      <c r="Q209" s="2"/>
      <c r="R209" s="2"/>
      <c r="S209" s="2"/>
    </row>
    <row r="210" spans="15:19" ht="12.75" customHeight="1" hidden="1">
      <c r="O210" s="2"/>
      <c r="P210" s="2"/>
      <c r="Q210" s="2"/>
      <c r="R210" s="2"/>
      <c r="S210" s="2"/>
    </row>
    <row r="211" spans="15:19" ht="12.75" customHeight="1" hidden="1">
      <c r="O211" s="2"/>
      <c r="P211" s="2"/>
      <c r="Q211" s="2"/>
      <c r="R211" s="2"/>
      <c r="S211" s="2"/>
    </row>
    <row r="212" spans="15:19" ht="12.75" customHeight="1" hidden="1">
      <c r="O212" s="2"/>
      <c r="P212" s="2"/>
      <c r="Q212" s="2"/>
      <c r="R212" s="2"/>
      <c r="S212" s="2"/>
    </row>
    <row r="213" spans="15:19" ht="12.75" customHeight="1" hidden="1">
      <c r="O213" s="2"/>
      <c r="P213" s="2"/>
      <c r="Q213" s="2"/>
      <c r="R213" s="2"/>
      <c r="S213" s="2"/>
    </row>
    <row r="214" spans="15:19" ht="12.75" customHeight="1" hidden="1">
      <c r="O214" s="2"/>
      <c r="P214" s="2"/>
      <c r="Q214" s="2"/>
      <c r="R214" s="2"/>
      <c r="S214" s="2"/>
    </row>
    <row r="215" spans="15:19" ht="12.75" customHeight="1" hidden="1">
      <c r="O215" s="2"/>
      <c r="P215" s="2"/>
      <c r="Q215" s="2"/>
      <c r="R215" s="2"/>
      <c r="S215" s="2"/>
    </row>
    <row r="216" spans="15:19" ht="12.75" customHeight="1" hidden="1">
      <c r="O216" s="2"/>
      <c r="P216" s="2"/>
      <c r="Q216" s="2"/>
      <c r="R216" s="2"/>
      <c r="S216" s="2"/>
    </row>
    <row r="217" spans="15:19" ht="12.75" customHeight="1" hidden="1">
      <c r="O217" s="2"/>
      <c r="P217" s="2"/>
      <c r="Q217" s="2"/>
      <c r="R217" s="2"/>
      <c r="S217" s="2"/>
    </row>
    <row r="218" spans="15:19" ht="12.75" customHeight="1" hidden="1">
      <c r="O218" s="2"/>
      <c r="P218" s="2"/>
      <c r="Q218" s="2"/>
      <c r="R218" s="2"/>
      <c r="S218" s="2"/>
    </row>
    <row r="219" spans="15:19" ht="12.75" customHeight="1" hidden="1">
      <c r="O219" s="2"/>
      <c r="P219" s="2"/>
      <c r="Q219" s="2"/>
      <c r="R219" s="2"/>
      <c r="S219" s="2"/>
    </row>
    <row r="220" spans="15:19" ht="12.75" customHeight="1" hidden="1">
      <c r="O220" s="2"/>
      <c r="P220" s="2"/>
      <c r="Q220" s="2"/>
      <c r="R220" s="2"/>
      <c r="S220" s="2"/>
    </row>
    <row r="221" spans="15:19" ht="12.75" customHeight="1" hidden="1">
      <c r="O221" s="2"/>
      <c r="P221" s="2"/>
      <c r="Q221" s="2"/>
      <c r="R221" s="2"/>
      <c r="S221" s="2"/>
    </row>
    <row r="222" spans="15:19" ht="12.75" customHeight="1" hidden="1">
      <c r="O222" s="2"/>
      <c r="P222" s="2"/>
      <c r="Q222" s="2"/>
      <c r="R222" s="2"/>
      <c r="S222" s="2"/>
    </row>
    <row r="223" spans="15:19" ht="12.75" customHeight="1" hidden="1">
      <c r="O223" s="2"/>
      <c r="P223" s="2"/>
      <c r="Q223" s="2"/>
      <c r="R223" s="2"/>
      <c r="S223" s="2"/>
    </row>
    <row r="224" spans="15:19" ht="12.75" customHeight="1" hidden="1">
      <c r="O224" s="2"/>
      <c r="P224" s="2"/>
      <c r="Q224" s="2"/>
      <c r="R224" s="2"/>
      <c r="S224" s="2"/>
    </row>
    <row r="225" spans="15:19" ht="12.75" customHeight="1" hidden="1">
      <c r="O225" s="2"/>
      <c r="P225" s="2"/>
      <c r="Q225" s="2"/>
      <c r="R225" s="2"/>
      <c r="S225" s="2"/>
    </row>
    <row r="226" spans="15:19" ht="12.75" customHeight="1" hidden="1">
      <c r="O226" s="2"/>
      <c r="P226" s="2"/>
      <c r="Q226" s="2"/>
      <c r="R226" s="2"/>
      <c r="S226" s="2"/>
    </row>
    <row r="227" spans="15:19" ht="12.75" customHeight="1" hidden="1">
      <c r="O227" s="2"/>
      <c r="P227" s="2"/>
      <c r="Q227" s="2"/>
      <c r="R227" s="2"/>
      <c r="S227" s="2"/>
    </row>
    <row r="228" spans="15:19" ht="12.75" customHeight="1" hidden="1">
      <c r="O228" s="2"/>
      <c r="P228" s="2"/>
      <c r="Q228" s="2"/>
      <c r="R228" s="2"/>
      <c r="S228" s="2"/>
    </row>
    <row r="229" spans="15:19" ht="12.75" customHeight="1" hidden="1">
      <c r="O229" s="2"/>
      <c r="P229" s="2"/>
      <c r="Q229" s="2"/>
      <c r="R229" s="2"/>
      <c r="S229" s="2"/>
    </row>
    <row r="230" spans="15:19" ht="12.75" customHeight="1" hidden="1">
      <c r="O230" s="2"/>
      <c r="P230" s="2"/>
      <c r="Q230" s="2"/>
      <c r="R230" s="2"/>
      <c r="S230" s="2"/>
    </row>
    <row r="231" spans="15:19" ht="12.75" customHeight="1" hidden="1">
      <c r="O231" s="2"/>
      <c r="P231" s="2"/>
      <c r="Q231" s="2"/>
      <c r="R231" s="2"/>
      <c r="S231" s="2"/>
    </row>
    <row r="232" spans="15:19" ht="12.75" customHeight="1" hidden="1">
      <c r="O232" s="2"/>
      <c r="P232" s="2"/>
      <c r="Q232" s="2"/>
      <c r="R232" s="2"/>
      <c r="S232" s="2"/>
    </row>
    <row r="233" spans="15:19" ht="12.75" customHeight="1" hidden="1">
      <c r="O233" s="2"/>
      <c r="P233" s="2"/>
      <c r="Q233" s="2"/>
      <c r="R233" s="2"/>
      <c r="S233" s="2"/>
    </row>
    <row r="234" spans="15:19" ht="12.75" customHeight="1" hidden="1">
      <c r="O234" s="2"/>
      <c r="P234" s="2"/>
      <c r="Q234" s="2"/>
      <c r="R234" s="2"/>
      <c r="S234" s="2"/>
    </row>
    <row r="235" spans="15:19" ht="12.75" customHeight="1" hidden="1">
      <c r="O235" s="2"/>
      <c r="P235" s="2"/>
      <c r="Q235" s="2"/>
      <c r="R235" s="2"/>
      <c r="S235" s="2"/>
    </row>
    <row r="236" spans="15:19" ht="12.75" customHeight="1" hidden="1">
      <c r="O236" s="2"/>
      <c r="P236" s="2"/>
      <c r="Q236" s="2"/>
      <c r="R236" s="2"/>
      <c r="S236" s="2"/>
    </row>
    <row r="237" spans="15:19" ht="12.75" customHeight="1" hidden="1">
      <c r="O237" s="2"/>
      <c r="P237" s="2"/>
      <c r="Q237" s="2"/>
      <c r="R237" s="2"/>
      <c r="S237" s="2"/>
    </row>
    <row r="238" spans="15:19" ht="12.75" customHeight="1" hidden="1">
      <c r="O238" s="2"/>
      <c r="P238" s="2"/>
      <c r="Q238" s="2"/>
      <c r="R238" s="2"/>
      <c r="S238" s="2"/>
    </row>
    <row r="239" spans="15:19" ht="12.75" customHeight="1" hidden="1">
      <c r="O239" s="2"/>
      <c r="P239" s="2"/>
      <c r="Q239" s="2"/>
      <c r="R239" s="2"/>
      <c r="S239" s="2"/>
    </row>
    <row r="240" spans="15:19" ht="12.75" customHeight="1" hidden="1">
      <c r="O240" s="2"/>
      <c r="P240" s="2"/>
      <c r="Q240" s="2"/>
      <c r="R240" s="2"/>
      <c r="S240" s="2"/>
    </row>
    <row r="241" spans="15:19" ht="12.75" customHeight="1" hidden="1">
      <c r="O241" s="2"/>
      <c r="P241" s="2"/>
      <c r="Q241" s="2"/>
      <c r="R241" s="2"/>
      <c r="S241" s="2"/>
    </row>
    <row r="242" spans="15:19" ht="12.75" customHeight="1" hidden="1">
      <c r="O242" s="2"/>
      <c r="P242" s="2"/>
      <c r="Q242" s="2"/>
      <c r="R242" s="2"/>
      <c r="S242" s="2"/>
    </row>
    <row r="243" spans="15:19" ht="12.75" customHeight="1" hidden="1">
      <c r="O243" s="2"/>
      <c r="P243" s="2"/>
      <c r="Q243" s="2"/>
      <c r="R243" s="2"/>
      <c r="S243" s="2"/>
    </row>
    <row r="244" spans="15:19" ht="12.75" customHeight="1" hidden="1">
      <c r="O244" s="2"/>
      <c r="P244" s="2"/>
      <c r="Q244" s="2"/>
      <c r="R244" s="2"/>
      <c r="S244" s="2"/>
    </row>
    <row r="245" spans="15:19" ht="12.75" customHeight="1" hidden="1">
      <c r="O245" s="2"/>
      <c r="P245" s="2"/>
      <c r="Q245" s="2"/>
      <c r="R245" s="2"/>
      <c r="S245" s="2"/>
    </row>
    <row r="246" spans="15:19" ht="12.75" customHeight="1" hidden="1">
      <c r="O246" s="2"/>
      <c r="P246" s="2"/>
      <c r="Q246" s="2"/>
      <c r="R246" s="2"/>
      <c r="S246" s="2"/>
    </row>
    <row r="247" spans="15:19" ht="12.75" customHeight="1" hidden="1">
      <c r="O247" s="2"/>
      <c r="P247" s="2"/>
      <c r="Q247" s="2"/>
      <c r="R247" s="2"/>
      <c r="S247" s="2"/>
    </row>
    <row r="248" spans="15:19" ht="12.75" customHeight="1" hidden="1">
      <c r="O248" s="2"/>
      <c r="P248" s="2"/>
      <c r="Q248" s="2"/>
      <c r="R248" s="2"/>
      <c r="S248" s="2"/>
    </row>
    <row r="249" spans="15:19" ht="12.75" customHeight="1" hidden="1">
      <c r="O249" s="2"/>
      <c r="P249" s="2"/>
      <c r="Q249" s="2"/>
      <c r="R249" s="2"/>
      <c r="S249" s="2"/>
    </row>
    <row r="250" spans="15:19" ht="12.75" customHeight="1" hidden="1">
      <c r="O250" s="2"/>
      <c r="P250" s="2"/>
      <c r="Q250" s="2"/>
      <c r="R250" s="2"/>
      <c r="S250" s="2"/>
    </row>
    <row r="251" spans="15:19" ht="12.75" customHeight="1" hidden="1">
      <c r="O251" s="2"/>
      <c r="P251" s="2"/>
      <c r="Q251" s="2"/>
      <c r="R251" s="2"/>
      <c r="S251" s="2"/>
    </row>
    <row r="252" spans="15:19" ht="12.75" customHeight="1" hidden="1">
      <c r="O252" s="2"/>
      <c r="P252" s="2"/>
      <c r="Q252" s="2"/>
      <c r="R252" s="2"/>
      <c r="S252" s="2"/>
    </row>
    <row r="253" spans="15:19" ht="12.75" customHeight="1" hidden="1">
      <c r="O253" s="2"/>
      <c r="P253" s="2"/>
      <c r="Q253" s="2"/>
      <c r="R253" s="2"/>
      <c r="S253" s="2"/>
    </row>
    <row r="254" spans="15:19" ht="12.75" customHeight="1" hidden="1">
      <c r="O254" s="2"/>
      <c r="P254" s="2"/>
      <c r="Q254" s="2"/>
      <c r="R254" s="2"/>
      <c r="S254" s="2"/>
    </row>
    <row r="255" spans="15:19" ht="12.75" customHeight="1" hidden="1">
      <c r="O255" s="2"/>
      <c r="P255" s="2"/>
      <c r="Q255" s="2"/>
      <c r="R255" s="2"/>
      <c r="S255" s="2"/>
    </row>
    <row r="256" spans="15:19" ht="12.75" customHeight="1" hidden="1">
      <c r="O256" s="2"/>
      <c r="P256" s="2"/>
      <c r="Q256" s="2"/>
      <c r="R256" s="2"/>
      <c r="S256" s="2"/>
    </row>
    <row r="257" spans="15:19" ht="12.75" customHeight="1" hidden="1">
      <c r="O257" s="2"/>
      <c r="P257" s="2"/>
      <c r="Q257" s="2"/>
      <c r="R257" s="2"/>
      <c r="S257" s="2"/>
    </row>
    <row r="258" spans="15:19" ht="12.75" customHeight="1" hidden="1">
      <c r="O258" s="2"/>
      <c r="P258" s="2"/>
      <c r="Q258" s="2"/>
      <c r="R258" s="2"/>
      <c r="S258" s="2"/>
    </row>
    <row r="259" spans="15:19" ht="12.75" customHeight="1" hidden="1">
      <c r="O259" s="2"/>
      <c r="P259" s="2"/>
      <c r="Q259" s="2"/>
      <c r="R259" s="2"/>
      <c r="S259" s="2"/>
    </row>
    <row r="260" spans="15:19" ht="12.75" customHeight="1" hidden="1">
      <c r="O260" s="2"/>
      <c r="P260" s="2"/>
      <c r="Q260" s="2"/>
      <c r="R260" s="2"/>
      <c r="S260" s="2"/>
    </row>
    <row r="261" spans="15:19" ht="12.75" customHeight="1" hidden="1">
      <c r="O261" s="2"/>
      <c r="P261" s="2"/>
      <c r="Q261" s="2"/>
      <c r="R261" s="2"/>
      <c r="S261" s="2"/>
    </row>
    <row r="262" spans="15:19" ht="12.75" customHeight="1" hidden="1">
      <c r="O262" s="2"/>
      <c r="P262" s="2"/>
      <c r="Q262" s="2"/>
      <c r="R262" s="2"/>
      <c r="S262" s="2"/>
    </row>
    <row r="263" spans="15:19" ht="12.75" customHeight="1" hidden="1">
      <c r="O263" s="2"/>
      <c r="P263" s="2"/>
      <c r="Q263" s="2"/>
      <c r="R263" s="2"/>
      <c r="S263" s="2"/>
    </row>
    <row r="264" spans="15:19" ht="12.75" customHeight="1" hidden="1">
      <c r="O264" s="2"/>
      <c r="P264" s="2"/>
      <c r="Q264" s="2"/>
      <c r="R264" s="2"/>
      <c r="S264" s="2"/>
    </row>
    <row r="265" spans="15:19" ht="12.75" customHeight="1" hidden="1">
      <c r="O265" s="2"/>
      <c r="P265" s="2"/>
      <c r="Q265" s="2"/>
      <c r="R265" s="2"/>
      <c r="S265" s="2"/>
    </row>
    <row r="266" spans="15:19" ht="12.75" customHeight="1" hidden="1">
      <c r="O266" s="2"/>
      <c r="P266" s="2"/>
      <c r="Q266" s="2"/>
      <c r="R266" s="2"/>
      <c r="S266" s="2"/>
    </row>
    <row r="267" spans="15:19" ht="12.75" customHeight="1" hidden="1">
      <c r="O267" s="2"/>
      <c r="P267" s="2"/>
      <c r="Q267" s="2"/>
      <c r="R267" s="2"/>
      <c r="S267" s="2"/>
    </row>
    <row r="268" spans="15:19" ht="12.75" customHeight="1" hidden="1">
      <c r="O268" s="2"/>
      <c r="P268" s="2"/>
      <c r="Q268" s="2"/>
      <c r="R268" s="2"/>
      <c r="S268" s="2"/>
    </row>
    <row r="269" spans="15:19" ht="12.75" customHeight="1" hidden="1">
      <c r="O269" s="2"/>
      <c r="P269" s="2"/>
      <c r="Q269" s="2"/>
      <c r="R269" s="2"/>
      <c r="S269" s="2"/>
    </row>
    <row r="270" spans="15:19" ht="12.75" customHeight="1" hidden="1">
      <c r="O270" s="2"/>
      <c r="P270" s="2"/>
      <c r="Q270" s="2"/>
      <c r="R270" s="2"/>
      <c r="S270" s="2"/>
    </row>
    <row r="271" spans="15:19" ht="12.75" customHeight="1" hidden="1">
      <c r="O271" s="2"/>
      <c r="P271" s="2"/>
      <c r="Q271" s="2"/>
      <c r="R271" s="2"/>
      <c r="S271" s="2"/>
    </row>
    <row r="272" spans="15:19" ht="12.75" customHeight="1" hidden="1">
      <c r="O272" s="2"/>
      <c r="P272" s="2"/>
      <c r="Q272" s="2"/>
      <c r="R272" s="2"/>
      <c r="S272" s="2"/>
    </row>
    <row r="273" spans="15:19" ht="12.75" customHeight="1" hidden="1">
      <c r="O273" s="2"/>
      <c r="P273" s="2"/>
      <c r="Q273" s="2"/>
      <c r="R273" s="2"/>
      <c r="S273" s="2"/>
    </row>
    <row r="274" spans="15:19" ht="12.75" customHeight="1" hidden="1">
      <c r="O274" s="2"/>
      <c r="P274" s="2"/>
      <c r="Q274" s="2"/>
      <c r="R274" s="2"/>
      <c r="S274" s="2"/>
    </row>
    <row r="275" spans="15:19" ht="12.75" customHeight="1" hidden="1">
      <c r="O275" s="2"/>
      <c r="P275" s="2"/>
      <c r="Q275" s="2"/>
      <c r="R275" s="2"/>
      <c r="S275" s="2"/>
    </row>
    <row r="276" spans="15:19" ht="12.75" customHeight="1" hidden="1">
      <c r="O276" s="2"/>
      <c r="P276" s="2"/>
      <c r="Q276" s="2"/>
      <c r="R276" s="2"/>
      <c r="S276" s="2"/>
    </row>
    <row r="277" spans="15:19" ht="12.75" customHeight="1" hidden="1">
      <c r="O277" s="2"/>
      <c r="P277" s="2"/>
      <c r="Q277" s="2"/>
      <c r="R277" s="2"/>
      <c r="S277" s="2"/>
    </row>
    <row r="278" spans="15:19" ht="12.75" customHeight="1" hidden="1">
      <c r="O278" s="2"/>
      <c r="P278" s="2"/>
      <c r="Q278" s="2"/>
      <c r="R278" s="2"/>
      <c r="S278" s="2"/>
    </row>
    <row r="279" spans="15:19" ht="12.75" customHeight="1" hidden="1">
      <c r="O279" s="2"/>
      <c r="P279" s="2"/>
      <c r="Q279" s="2"/>
      <c r="R279" s="2"/>
      <c r="S279" s="2"/>
    </row>
    <row r="280" spans="15:19" ht="12.75" customHeight="1" hidden="1">
      <c r="O280" s="2"/>
      <c r="P280" s="2"/>
      <c r="Q280" s="2"/>
      <c r="R280" s="2"/>
      <c r="S280" s="2"/>
    </row>
    <row r="281" spans="15:19" ht="12.75" customHeight="1" hidden="1">
      <c r="O281" s="2"/>
      <c r="P281" s="2"/>
      <c r="Q281" s="2"/>
      <c r="R281" s="2"/>
      <c r="S281" s="2"/>
    </row>
    <row r="282" spans="15:19" ht="12.75" customHeight="1" hidden="1">
      <c r="O282" s="2"/>
      <c r="P282" s="2"/>
      <c r="Q282" s="2"/>
      <c r="R282" s="2"/>
      <c r="S282" s="2"/>
    </row>
    <row r="283" spans="15:19" ht="12.75" customHeight="1" hidden="1">
      <c r="O283" s="2"/>
      <c r="P283" s="2"/>
      <c r="Q283" s="2"/>
      <c r="R283" s="2"/>
      <c r="S283" s="2"/>
    </row>
    <row r="284" spans="15:19" ht="12.75" customHeight="1" hidden="1">
      <c r="O284" s="2"/>
      <c r="P284" s="2"/>
      <c r="Q284" s="2"/>
      <c r="R284" s="2"/>
      <c r="S284" s="2"/>
    </row>
    <row r="285" spans="15:19" ht="12.75" customHeight="1" hidden="1">
      <c r="O285" s="2"/>
      <c r="P285" s="2"/>
      <c r="Q285" s="2"/>
      <c r="R285" s="2"/>
      <c r="S285" s="2"/>
    </row>
    <row r="286" spans="15:19" ht="12.75" customHeight="1" hidden="1">
      <c r="O286" s="2"/>
      <c r="P286" s="2"/>
      <c r="Q286" s="2"/>
      <c r="R286" s="2"/>
      <c r="S286" s="2"/>
    </row>
    <row r="287" spans="15:19" ht="12.75" customHeight="1" hidden="1">
      <c r="O287" s="2"/>
      <c r="P287" s="2"/>
      <c r="Q287" s="2"/>
      <c r="R287" s="2"/>
      <c r="S287" s="2"/>
    </row>
    <row r="288" spans="15:19" ht="12.75">
      <c r="O288" s="197"/>
      <c r="P288" s="2"/>
      <c r="Q288" s="2"/>
      <c r="R288" s="2"/>
      <c r="S288" s="2"/>
    </row>
    <row r="289" spans="15:19" ht="12.75">
      <c r="O289" s="2"/>
      <c r="P289" s="2"/>
      <c r="Q289" s="2"/>
      <c r="R289" s="2"/>
      <c r="S289" s="2"/>
    </row>
    <row r="290" spans="15:19" ht="12.75">
      <c r="O290" s="2"/>
      <c r="P290" s="2"/>
      <c r="Q290" s="2"/>
      <c r="R290" s="2"/>
      <c r="S290" s="2"/>
    </row>
  </sheetData>
  <sheetProtection/>
  <mergeCells count="76">
    <mergeCell ref="E13:F13"/>
    <mergeCell ref="E14:F14"/>
    <mergeCell ref="C13:D13"/>
    <mergeCell ref="C14:D14"/>
    <mergeCell ref="C8:D8"/>
    <mergeCell ref="C9:D9"/>
    <mergeCell ref="C10:D10"/>
    <mergeCell ref="C11:D11"/>
    <mergeCell ref="C12:D12"/>
    <mergeCell ref="P7:Q7"/>
    <mergeCell ref="R10:S10"/>
    <mergeCell ref="R11:S11"/>
    <mergeCell ref="C4:D4"/>
    <mergeCell ref="C7:D7"/>
    <mergeCell ref="N6:S6"/>
    <mergeCell ref="E4:F4"/>
    <mergeCell ref="R7:S7"/>
    <mergeCell ref="R8:S8"/>
    <mergeCell ref="N10:O10"/>
    <mergeCell ref="P8:Q8"/>
    <mergeCell ref="N13:O13"/>
    <mergeCell ref="N9:O9"/>
    <mergeCell ref="P11:Q11"/>
    <mergeCell ref="P12:Q12"/>
    <mergeCell ref="P9:Q9"/>
    <mergeCell ref="N11:O11"/>
    <mergeCell ref="N8:O8"/>
    <mergeCell ref="A2:S2"/>
    <mergeCell ref="A3:A6"/>
    <mergeCell ref="B3:B6"/>
    <mergeCell ref="N4:O4"/>
    <mergeCell ref="P4:Q4"/>
    <mergeCell ref="R4:S4"/>
    <mergeCell ref="C3:S3"/>
    <mergeCell ref="C6:D6"/>
    <mergeCell ref="E6:F6"/>
    <mergeCell ref="O27:P27"/>
    <mergeCell ref="P10:Q10"/>
    <mergeCell ref="K20:L20"/>
    <mergeCell ref="H21:I21"/>
    <mergeCell ref="H18:I18"/>
    <mergeCell ref="K18:L18"/>
    <mergeCell ref="H19:I19"/>
    <mergeCell ref="K21:L21"/>
    <mergeCell ref="K19:L19"/>
    <mergeCell ref="K16:L16"/>
    <mergeCell ref="R9:S9"/>
    <mergeCell ref="R12:S12"/>
    <mergeCell ref="R14:S14"/>
    <mergeCell ref="P13:Q13"/>
    <mergeCell ref="R13:S13"/>
    <mergeCell ref="R15:S15"/>
    <mergeCell ref="N14:O14"/>
    <mergeCell ref="N15:O15"/>
    <mergeCell ref="E15:F15"/>
    <mergeCell ref="K17:L17"/>
    <mergeCell ref="P14:Q14"/>
    <mergeCell ref="P15:Q15"/>
    <mergeCell ref="A18:A19"/>
    <mergeCell ref="A20:A21"/>
    <mergeCell ref="B20:B21"/>
    <mergeCell ref="B18:B19"/>
    <mergeCell ref="C15:D15"/>
    <mergeCell ref="G30:H30"/>
    <mergeCell ref="G29:H29"/>
    <mergeCell ref="H20:I20"/>
    <mergeCell ref="H17:I17"/>
    <mergeCell ref="H16:I16"/>
    <mergeCell ref="N7:O7"/>
    <mergeCell ref="N12:O12"/>
    <mergeCell ref="E9:F9"/>
    <mergeCell ref="E10:F10"/>
    <mergeCell ref="E11:F11"/>
    <mergeCell ref="E12:F12"/>
    <mergeCell ref="E7:F7"/>
    <mergeCell ref="E8:F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X34"/>
  <sheetViews>
    <sheetView zoomScalePageLayoutView="0" workbookViewId="0" topLeftCell="A7">
      <selection activeCell="C34" sqref="C34"/>
    </sheetView>
  </sheetViews>
  <sheetFormatPr defaultColWidth="9.00390625" defaultRowHeight="12.75"/>
  <cols>
    <col min="1" max="1" width="79.25390625" style="0" customWidth="1"/>
    <col min="2" max="2" width="7.00390625" style="0" customWidth="1"/>
    <col min="3" max="3" width="14.875" style="0" customWidth="1"/>
    <col min="4" max="4" width="16.625" style="0" customWidth="1"/>
    <col min="5" max="5" width="15.125" style="0" customWidth="1"/>
    <col min="6" max="6" width="17.875" style="0" customWidth="1"/>
  </cols>
  <sheetData>
    <row r="1" ht="12.75">
      <c r="F1" s="24" t="s">
        <v>166</v>
      </c>
    </row>
    <row r="2" spans="1:6" s="11" customFormat="1" ht="17.25" customHeight="1" thickBot="1">
      <c r="A2" s="663" t="s">
        <v>129</v>
      </c>
      <c r="B2" s="663"/>
      <c r="C2" s="663"/>
      <c r="D2" s="663"/>
      <c r="E2" s="663"/>
      <c r="F2" s="663"/>
    </row>
    <row r="3" spans="1:6" s="17" customFormat="1" ht="27.75" customHeight="1" thickBot="1">
      <c r="A3" s="664" t="s">
        <v>4</v>
      </c>
      <c r="B3" s="726" t="s">
        <v>2</v>
      </c>
      <c r="C3" s="667" t="s">
        <v>39</v>
      </c>
      <c r="D3" s="668"/>
      <c r="E3" s="668"/>
      <c r="F3" s="669"/>
    </row>
    <row r="4" spans="1:6" s="11" customFormat="1" ht="121.5" customHeight="1" thickBot="1">
      <c r="A4" s="664"/>
      <c r="B4" s="726"/>
      <c r="C4" s="667" t="s">
        <v>233</v>
      </c>
      <c r="D4" s="669"/>
      <c r="E4" s="666" t="s">
        <v>234</v>
      </c>
      <c r="F4" s="666"/>
    </row>
    <row r="5" spans="1:6" s="11" customFormat="1" ht="55.5" customHeight="1" thickBot="1">
      <c r="A5" s="664"/>
      <c r="B5" s="726"/>
      <c r="C5" s="72" t="s">
        <v>3</v>
      </c>
      <c r="D5" s="74" t="s">
        <v>115</v>
      </c>
      <c r="E5" s="72" t="s">
        <v>3</v>
      </c>
      <c r="F5" s="74" t="s">
        <v>115</v>
      </c>
    </row>
    <row r="6" spans="1:6" s="11" customFormat="1" ht="13.5" customHeight="1" thickBot="1">
      <c r="A6" s="90">
        <v>1</v>
      </c>
      <c r="B6" s="125" t="s">
        <v>5</v>
      </c>
      <c r="C6" s="125"/>
      <c r="D6" s="126"/>
      <c r="E6" s="124">
        <v>9</v>
      </c>
      <c r="F6" s="124">
        <v>10</v>
      </c>
    </row>
    <row r="7" spans="1:6" s="47" customFormat="1" ht="33" customHeight="1" thickBot="1">
      <c r="A7" s="79" t="s">
        <v>116</v>
      </c>
      <c r="B7" s="127" t="s">
        <v>11</v>
      </c>
      <c r="C7" s="417" t="s">
        <v>7</v>
      </c>
      <c r="D7" s="426">
        <f>D9+D10</f>
        <v>0</v>
      </c>
      <c r="E7" s="276" t="s">
        <v>7</v>
      </c>
      <c r="F7" s="264">
        <f>F9+F10</f>
        <v>0</v>
      </c>
    </row>
    <row r="8" spans="1:6" s="11" customFormat="1" ht="12.75" customHeight="1">
      <c r="A8" s="91" t="s">
        <v>29</v>
      </c>
      <c r="B8" s="128"/>
      <c r="C8" s="330"/>
      <c r="D8" s="331"/>
      <c r="E8" s="284"/>
      <c r="F8" s="267"/>
    </row>
    <row r="9" spans="1:6" s="11" customFormat="1" ht="18" customHeight="1">
      <c r="A9" s="92" t="s">
        <v>62</v>
      </c>
      <c r="B9" s="129" t="s">
        <v>24</v>
      </c>
      <c r="C9" s="279" t="s">
        <v>7</v>
      </c>
      <c r="D9" s="280"/>
      <c r="E9" s="279" t="s">
        <v>7</v>
      </c>
      <c r="F9" s="267"/>
    </row>
    <row r="10" spans="1:6" s="11" customFormat="1" ht="27" customHeight="1" thickBot="1">
      <c r="A10" s="93" t="s">
        <v>117</v>
      </c>
      <c r="B10" s="130" t="s">
        <v>25</v>
      </c>
      <c r="C10" s="284" t="s">
        <v>7</v>
      </c>
      <c r="D10" s="267"/>
      <c r="E10" s="335" t="s">
        <v>7</v>
      </c>
      <c r="F10" s="268"/>
    </row>
    <row r="11" spans="1:6" s="47" customFormat="1" ht="33.75" customHeight="1" thickBot="1">
      <c r="A11" s="79" t="s">
        <v>118</v>
      </c>
      <c r="B11" s="127" t="s">
        <v>12</v>
      </c>
      <c r="C11" s="276" t="s">
        <v>7</v>
      </c>
      <c r="D11" s="275">
        <f>D13+D14+D16</f>
        <v>0</v>
      </c>
      <c r="E11" s="276" t="s">
        <v>7</v>
      </c>
      <c r="F11" s="275">
        <f>F13+F14+F16</f>
        <v>0</v>
      </c>
    </row>
    <row r="12" spans="1:6" s="11" customFormat="1" ht="13.5" customHeight="1">
      <c r="A12" s="91" t="s">
        <v>43</v>
      </c>
      <c r="B12" s="131"/>
      <c r="C12" s="330"/>
      <c r="D12" s="338"/>
      <c r="E12" s="284"/>
      <c r="F12" s="267"/>
    </row>
    <row r="13" spans="1:6" s="11" customFormat="1" ht="14.25" customHeight="1">
      <c r="A13" s="92" t="s">
        <v>67</v>
      </c>
      <c r="B13" s="129" t="s">
        <v>15</v>
      </c>
      <c r="C13" s="279" t="s">
        <v>7</v>
      </c>
      <c r="D13" s="280"/>
      <c r="E13" s="279" t="s">
        <v>7</v>
      </c>
      <c r="F13" s="280"/>
    </row>
    <row r="14" spans="1:6" s="11" customFormat="1" ht="13.5" customHeight="1">
      <c r="A14" s="92" t="s">
        <v>26</v>
      </c>
      <c r="B14" s="132" t="s">
        <v>16</v>
      </c>
      <c r="C14" s="285" t="s">
        <v>7</v>
      </c>
      <c r="D14" s="286"/>
      <c r="E14" s="284" t="s">
        <v>7</v>
      </c>
      <c r="F14" s="280"/>
    </row>
    <row r="15" spans="1:6" s="11" customFormat="1" ht="12.75" customHeight="1">
      <c r="A15" s="94" t="s">
        <v>119</v>
      </c>
      <c r="B15" s="133" t="s">
        <v>17</v>
      </c>
      <c r="C15" s="285" t="s">
        <v>7</v>
      </c>
      <c r="D15" s="286"/>
      <c r="E15" s="285" t="s">
        <v>7</v>
      </c>
      <c r="F15" s="286"/>
    </row>
    <row r="16" spans="1:6" s="11" customFormat="1" ht="28.5" customHeight="1" thickBot="1">
      <c r="A16" s="93" t="s">
        <v>117</v>
      </c>
      <c r="B16" s="130" t="s">
        <v>27</v>
      </c>
      <c r="C16" s="284" t="s">
        <v>7</v>
      </c>
      <c r="D16" s="346"/>
      <c r="E16" s="335" t="s">
        <v>7</v>
      </c>
      <c r="F16" s="268"/>
    </row>
    <row r="17" spans="1:6" s="47" customFormat="1" ht="40.5" customHeight="1" thickBot="1">
      <c r="A17" s="79" t="s">
        <v>120</v>
      </c>
      <c r="B17" s="127" t="s">
        <v>13</v>
      </c>
      <c r="C17" s="417" t="s">
        <v>7</v>
      </c>
      <c r="D17" s="275"/>
      <c r="E17" s="276" t="s">
        <v>7</v>
      </c>
      <c r="F17" s="275"/>
    </row>
    <row r="18" spans="1:6" s="47" customFormat="1" ht="54" customHeight="1" thickBot="1">
      <c r="A18" s="95" t="s">
        <v>121</v>
      </c>
      <c r="B18" s="127" t="s">
        <v>14</v>
      </c>
      <c r="C18" s="417" t="s">
        <v>7</v>
      </c>
      <c r="D18" s="275"/>
      <c r="E18" s="276" t="s">
        <v>7</v>
      </c>
      <c r="F18" s="275"/>
    </row>
    <row r="19" spans="1:76" s="48" customFormat="1" ht="38.25" customHeight="1" thickBot="1">
      <c r="A19" s="79" t="s">
        <v>122</v>
      </c>
      <c r="B19" s="127" t="s">
        <v>8</v>
      </c>
      <c r="C19" s="457"/>
      <c r="D19" s="385">
        <f>D7+D11+D17+D18</f>
        <v>0</v>
      </c>
      <c r="E19" s="428"/>
      <c r="F19" s="385">
        <f>F7+F11+F17+F18</f>
        <v>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</row>
    <row r="20" spans="1:76" s="48" customFormat="1" ht="27.75" customHeight="1" thickBot="1">
      <c r="A20" s="79" t="s">
        <v>78</v>
      </c>
      <c r="B20" s="127" t="s">
        <v>28</v>
      </c>
      <c r="C20" s="457"/>
      <c r="D20" s="429"/>
      <c r="E20" s="428"/>
      <c r="F20" s="429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</row>
    <row r="21" spans="1:76" s="18" customFormat="1" ht="12.75" customHeight="1">
      <c r="A21" s="91" t="s">
        <v>30</v>
      </c>
      <c r="B21" s="134"/>
      <c r="C21" s="418"/>
      <c r="D21" s="267"/>
      <c r="E21" s="284"/>
      <c r="F21" s="267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</row>
    <row r="22" spans="1:76" s="18" customFormat="1" ht="27" customHeight="1">
      <c r="A22" s="92" t="s">
        <v>123</v>
      </c>
      <c r="B22" s="129" t="s">
        <v>68</v>
      </c>
      <c r="C22" s="419" t="s">
        <v>7</v>
      </c>
      <c r="D22" s="280"/>
      <c r="E22" s="279" t="s">
        <v>7</v>
      </c>
      <c r="F22" s="28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</row>
    <row r="23" spans="1:76" s="18" customFormat="1" ht="15.75" customHeight="1">
      <c r="A23" s="92" t="s">
        <v>124</v>
      </c>
      <c r="B23" s="129" t="s">
        <v>69</v>
      </c>
      <c r="C23" s="421" t="s">
        <v>7</v>
      </c>
      <c r="D23" s="250">
        <f>D25+D26</f>
        <v>0</v>
      </c>
      <c r="E23" s="279" t="s">
        <v>7</v>
      </c>
      <c r="F23" s="267">
        <f>F25+F26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</row>
    <row r="24" spans="1:76" s="18" customFormat="1" ht="12" customHeight="1">
      <c r="A24" s="91" t="s">
        <v>74</v>
      </c>
      <c r="B24" s="128"/>
      <c r="C24" s="420"/>
      <c r="D24" s="267"/>
      <c r="E24" s="284"/>
      <c r="F24" s="26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</row>
    <row r="25" spans="1:76" s="18" customFormat="1" ht="24" customHeight="1">
      <c r="A25" s="94" t="s">
        <v>125</v>
      </c>
      <c r="B25" s="135" t="s">
        <v>70</v>
      </c>
      <c r="C25" s="419" t="s">
        <v>7</v>
      </c>
      <c r="D25" s="280"/>
      <c r="E25" s="279" t="s">
        <v>7</v>
      </c>
      <c r="F25" s="267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</row>
    <row r="26" spans="1:76" s="18" customFormat="1" ht="26.25" customHeight="1" thickBot="1">
      <c r="A26" s="96" t="s">
        <v>126</v>
      </c>
      <c r="B26" s="133" t="s">
        <v>71</v>
      </c>
      <c r="C26" s="420" t="s">
        <v>7</v>
      </c>
      <c r="D26" s="268"/>
      <c r="E26" s="284" t="s">
        <v>7</v>
      </c>
      <c r="F26" s="268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</row>
    <row r="27" spans="1:76" s="48" customFormat="1" ht="27" customHeight="1" thickBot="1">
      <c r="A27" s="79" t="s">
        <v>79</v>
      </c>
      <c r="B27" s="127" t="s">
        <v>9</v>
      </c>
      <c r="C27" s="457"/>
      <c r="D27" s="429"/>
      <c r="E27" s="428"/>
      <c r="F27" s="429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</row>
    <row r="28" spans="1:76" s="18" customFormat="1" ht="14.25" customHeight="1">
      <c r="A28" s="91" t="s">
        <v>31</v>
      </c>
      <c r="B28" s="131"/>
      <c r="C28" s="284"/>
      <c r="D28" s="267"/>
      <c r="E28" s="284"/>
      <c r="F28" s="26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</row>
    <row r="29" spans="1:76" s="18" customFormat="1" ht="26.25" customHeight="1">
      <c r="A29" s="92" t="s">
        <v>127</v>
      </c>
      <c r="B29" s="129" t="s">
        <v>63</v>
      </c>
      <c r="C29" s="342" t="s">
        <v>7</v>
      </c>
      <c r="D29" s="250">
        <f>D31+D32</f>
        <v>0</v>
      </c>
      <c r="E29" s="342" t="s">
        <v>7</v>
      </c>
      <c r="F29" s="270">
        <f>F31+F32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</row>
    <row r="30" spans="1:76" s="18" customFormat="1" ht="12.75" customHeight="1">
      <c r="A30" s="96" t="s">
        <v>32</v>
      </c>
      <c r="B30" s="133"/>
      <c r="C30" s="284"/>
      <c r="D30" s="267"/>
      <c r="E30" s="284"/>
      <c r="F30" s="268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</row>
    <row r="31" spans="1:76" s="18" customFormat="1" ht="18" customHeight="1">
      <c r="A31" s="94" t="s">
        <v>125</v>
      </c>
      <c r="B31" s="135" t="s">
        <v>64</v>
      </c>
      <c r="C31" s="279" t="s">
        <v>7</v>
      </c>
      <c r="D31" s="280"/>
      <c r="E31" s="279" t="s">
        <v>7</v>
      </c>
      <c r="F31" s="26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</row>
    <row r="32" spans="1:76" s="18" customFormat="1" ht="28.5" customHeight="1">
      <c r="A32" s="97" t="s">
        <v>126</v>
      </c>
      <c r="B32" s="135" t="s">
        <v>65</v>
      </c>
      <c r="C32" s="285" t="s">
        <v>7</v>
      </c>
      <c r="D32" s="286"/>
      <c r="E32" s="285" t="s">
        <v>7</v>
      </c>
      <c r="F32" s="28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</row>
    <row r="33" spans="1:76" s="18" customFormat="1" ht="18" customHeight="1" thickBot="1">
      <c r="A33" s="91" t="s">
        <v>128</v>
      </c>
      <c r="B33" s="130" t="s">
        <v>66</v>
      </c>
      <c r="C33" s="284" t="s">
        <v>7</v>
      </c>
      <c r="D33" s="267"/>
      <c r="E33" s="335" t="s">
        <v>7</v>
      </c>
      <c r="F33" s="268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</row>
    <row r="34" spans="1:76" s="48" customFormat="1" ht="36.75" customHeight="1" thickBot="1">
      <c r="A34" s="79" t="s">
        <v>80</v>
      </c>
      <c r="B34" s="127" t="s">
        <v>10</v>
      </c>
      <c r="C34" s="458">
        <f>C19+C20+C27</f>
        <v>0</v>
      </c>
      <c r="D34" s="385">
        <f>D19+D20+D27</f>
        <v>0</v>
      </c>
      <c r="E34" s="384">
        <f>E19+E20+E27</f>
        <v>0</v>
      </c>
      <c r="F34" s="385">
        <f>F19+F20+F27</f>
        <v>0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</row>
  </sheetData>
  <sheetProtection/>
  <mergeCells count="6">
    <mergeCell ref="A2:F2"/>
    <mergeCell ref="A3:A5"/>
    <mergeCell ref="B3:B5"/>
    <mergeCell ref="C3:F3"/>
    <mergeCell ref="C4:D4"/>
    <mergeCell ref="E4:F4"/>
  </mergeCells>
  <printOptions/>
  <pageMargins left="0.7086614173228347" right="0.31496062992125984" top="0.15748031496062992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8"/>
  <sheetViews>
    <sheetView zoomScalePageLayoutView="0" workbookViewId="0" topLeftCell="A1">
      <pane xSplit="17625" topLeftCell="P1" activePane="topLeft" state="split"/>
      <selection pane="topLeft" activeCell="M12" sqref="M12"/>
      <selection pane="topRight" activeCell="P7" sqref="P7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4.25390625" style="1" customWidth="1"/>
    <col min="4" max="4" width="14.875" style="1" customWidth="1"/>
    <col min="5" max="5" width="15.125" style="1" customWidth="1"/>
    <col min="6" max="6" width="14.7539062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2.62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4.875" style="1" customWidth="1"/>
    <col min="15" max="16384" width="9.125" style="1" customWidth="1"/>
  </cols>
  <sheetData>
    <row r="1" spans="13:14" ht="12.75">
      <c r="M1" s="679" t="s">
        <v>83</v>
      </c>
      <c r="N1" s="679"/>
    </row>
    <row r="2" spans="1:14" s="21" customFormat="1" ht="13.5" thickBot="1">
      <c r="A2" s="680" t="s">
        <v>136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spans="1:14" ht="13.5" thickBot="1">
      <c r="A3" s="666" t="s">
        <v>4</v>
      </c>
      <c r="B3" s="683" t="s">
        <v>18</v>
      </c>
      <c r="C3" s="682" t="s">
        <v>87</v>
      </c>
      <c r="D3" s="682"/>
      <c r="E3" s="682"/>
      <c r="F3" s="681" t="s">
        <v>38</v>
      </c>
      <c r="G3" s="681"/>
      <c r="H3" s="681"/>
      <c r="I3" s="681"/>
      <c r="J3" s="681"/>
      <c r="K3" s="681"/>
      <c r="L3" s="681"/>
      <c r="M3" s="681"/>
      <c r="N3" s="681"/>
    </row>
    <row r="4" spans="1:14" ht="83.25" customHeight="1" thickBot="1">
      <c r="A4" s="666"/>
      <c r="B4" s="683"/>
      <c r="C4" s="682"/>
      <c r="D4" s="682"/>
      <c r="E4" s="682"/>
      <c r="F4" s="682" t="s">
        <v>88</v>
      </c>
      <c r="G4" s="682"/>
      <c r="H4" s="682"/>
      <c r="I4" s="682" t="s">
        <v>169</v>
      </c>
      <c r="J4" s="682"/>
      <c r="K4" s="682"/>
      <c r="L4" s="682" t="s">
        <v>106</v>
      </c>
      <c r="M4" s="682"/>
      <c r="N4" s="682"/>
    </row>
    <row r="5" spans="1:14" s="20" customFormat="1" ht="77.25" customHeight="1" thickBot="1">
      <c r="A5" s="666"/>
      <c r="B5" s="683"/>
      <c r="C5" s="72" t="s">
        <v>137</v>
      </c>
      <c r="D5" s="74" t="s">
        <v>138</v>
      </c>
      <c r="E5" s="74" t="s">
        <v>42</v>
      </c>
      <c r="F5" s="72" t="s">
        <v>137</v>
      </c>
      <c r="G5" s="74" t="s">
        <v>138</v>
      </c>
      <c r="H5" s="74" t="s">
        <v>42</v>
      </c>
      <c r="I5" s="72" t="s">
        <v>137</v>
      </c>
      <c r="J5" s="74" t="s">
        <v>138</v>
      </c>
      <c r="K5" s="74" t="s">
        <v>42</v>
      </c>
      <c r="L5" s="72" t="s">
        <v>137</v>
      </c>
      <c r="M5" s="74" t="s">
        <v>138</v>
      </c>
      <c r="N5" s="74" t="s">
        <v>42</v>
      </c>
    </row>
    <row r="6" spans="1:14" ht="13.5" thickBot="1">
      <c r="A6" s="91">
        <v>1</v>
      </c>
      <c r="B6" s="99" t="s">
        <v>5</v>
      </c>
      <c r="C6" s="100" t="s">
        <v>6</v>
      </c>
      <c r="D6" s="98">
        <v>4</v>
      </c>
      <c r="E6" s="98">
        <v>5</v>
      </c>
      <c r="F6" s="101">
        <v>6</v>
      </c>
      <c r="G6" s="101">
        <v>7</v>
      </c>
      <c r="H6" s="35">
        <v>8</v>
      </c>
      <c r="I6" s="68">
        <v>9</v>
      </c>
      <c r="J6" s="106">
        <v>10</v>
      </c>
      <c r="K6" s="101">
        <v>11</v>
      </c>
      <c r="L6" s="101">
        <v>12</v>
      </c>
      <c r="M6" s="101">
        <v>13</v>
      </c>
      <c r="N6" s="102">
        <v>14</v>
      </c>
    </row>
    <row r="7" spans="1:14" s="49" customFormat="1" ht="33" customHeight="1" thickBot="1">
      <c r="A7" s="107" t="s">
        <v>139</v>
      </c>
      <c r="B7" s="108" t="s">
        <v>19</v>
      </c>
      <c r="C7" s="567">
        <f>F7+'0106-25_0113_0203_0412_0505 чис'!L7+'0106-25_0113_0203_0412_0505 чис'!O7+'0605_0709_0804_0909_1006числ'!F7:F7+'0605_0709_0804_0909_1006числ'!I7+'0605_0709_0804_0909_1006числ'!L7+'0605_0709_0804_0909_1006числ'!O7+'0605_0709_0804_0909_1006числ'!C7+'1105_1204числен'!C7+'1105_1204числен'!F7+'0106-25_0113_0203_0412_0505 чис'!I7</f>
        <v>6</v>
      </c>
      <c r="D7" s="567">
        <f>G7+'0106-25_0113_0203_0412_0505 чис'!M7+'0106-25_0113_0203_0412_0505 чис'!P7+'0605_0709_0804_0909_1006числ'!G7:G7+'0605_0709_0804_0909_1006числ'!J7+'0605_0709_0804_0909_1006числ'!M7+'0605_0709_0804_0909_1006числ'!P7+'0605_0709_0804_0909_1006числ'!D7+'1105_1204числен'!D7+'1105_1204числен'!G7+'0106-25_0113_0203_0412_0505 чис'!J7</f>
        <v>5</v>
      </c>
      <c r="E7" s="654">
        <f>H7+'0106-25_0113_0203_0412_0505 чис'!N7+'0106-25_0113_0203_0412_0505 чис'!Q7+'0605_0709_0804_0909_1006числ'!H7:H7+'0605_0709_0804_0909_1006числ'!K7+'0605_0709_0804_0909_1006числ'!N7+'0605_0709_0804_0909_1006числ'!Q7+'0605_0709_0804_0909_1006числ'!E7+'1105_1204числен'!E7+'1105_1204числен'!H7+'0106-25_0113_0203_0412_0505 чис'!K7</f>
        <v>5</v>
      </c>
      <c r="F7" s="567">
        <f>I7+L7+'0103-04_11_12;0104числен.'!L7+'0104-04,08_0106 числен.'!I7+'0106-25_0113_0203_0412_0505 чис'!F7</f>
        <v>6</v>
      </c>
      <c r="G7" s="567">
        <f>J7+M7+'0103-04_11_12;0104числен.'!M7+'0104-04,08_0106 числен.'!J7+'0106-25_0113_0203_0412_0505 чис'!G7</f>
        <v>5</v>
      </c>
      <c r="H7" s="658">
        <f>K7+N7+'0103-04_11_12;0104числен.'!N7+'0104-04,08_0106 числен.'!K7+'0106-25_0113_0203_0412_0505 чис'!H7</f>
        <v>5</v>
      </c>
      <c r="I7" s="566">
        <v>6</v>
      </c>
      <c r="J7" s="566">
        <v>5</v>
      </c>
      <c r="K7" s="611">
        <v>5</v>
      </c>
      <c r="L7" s="567">
        <f>'0103-04_11_12;0104числен.'!C7+'0103-04_11_12;0104числен.'!F7+'0103-04_11_12;0104числен.'!I7</f>
        <v>0</v>
      </c>
      <c r="M7" s="567">
        <f>'0103-04_11_12;0104числен.'!D7+'0103-04_11_12;0104числен.'!G7+'0103-04_11_12;0104числен.'!J7</f>
        <v>0</v>
      </c>
      <c r="N7" s="568">
        <f>'0103-04_11_12;0104числен.'!E7+'0103-04_11_12;0104числен.'!H7+'0103-04_11_12;0104числен.'!K7</f>
        <v>0</v>
      </c>
    </row>
    <row r="8" spans="1:14" s="49" customFormat="1" ht="39.75" customHeight="1" thickBot="1">
      <c r="A8" s="107" t="s">
        <v>140</v>
      </c>
      <c r="B8" s="108" t="s">
        <v>20</v>
      </c>
      <c r="C8" s="567">
        <f>F8+'0106-25_0113_0203_0412_0505 чис'!L8+'0106-25_0113_0203_0412_0505 чис'!O8+'0605_0709_0804_0909_1006числ'!F8:F8+'0605_0709_0804_0909_1006числ'!I8+'0605_0709_0804_0909_1006числ'!L8+'0605_0709_0804_0909_1006числ'!O8+'0605_0709_0804_0909_1006числ'!C8+'1105_1204числен'!C8+'1105_1204числен'!F8</f>
        <v>34</v>
      </c>
      <c r="D8" s="567">
        <f>G8+'0106-25_0113_0203_0412_0505 чис'!M8+'0106-25_0113_0203_0412_0505 чис'!P8+'0605_0709_0804_0909_1006числ'!G8:G8+'0605_0709_0804_0909_1006числ'!J8+'0605_0709_0804_0909_1006числ'!M8+'0605_0709_0804_0909_1006числ'!P8+'0605_0709_0804_0909_1006числ'!D8+'1105_1204числен'!D8+'1105_1204числен'!G8</f>
        <v>32</v>
      </c>
      <c r="E8" s="654">
        <f>H8+'0106-25_0113_0203_0412_0505 чис'!N8+'0106-25_0113_0203_0412_0505 чис'!Q8+'0605_0709_0804_0909_1006числ'!H8:H8+'0605_0709_0804_0909_1006числ'!K8+'0605_0709_0804_0909_1006числ'!N8+'0605_0709_0804_0909_1006числ'!Q8+'0605_0709_0804_0909_1006числ'!E8+'1105_1204числен'!E8+'1105_1204числен'!H8</f>
        <v>32</v>
      </c>
      <c r="F8" s="567">
        <f>L8+'0103-04_11_12;0104числен.'!L8+'финотдел численность '!C8+'0106-25_0113_0203_0412_0505 чис'!F8</f>
        <v>34</v>
      </c>
      <c r="G8" s="567">
        <f>M8+'0103-04_11_12;0104числен.'!M8+'финотдел численность '!D8+'0106-25_0113_0203_0412_0505 чис'!G8</f>
        <v>32</v>
      </c>
      <c r="H8" s="567">
        <f>N8+'0103-04_11_12;0104числен.'!N8+'финотдел численность '!E8+'0106-25_0113_0203_0412_0505 чис'!H8</f>
        <v>32</v>
      </c>
      <c r="I8" s="567">
        <f aca="true" t="shared" si="0" ref="I8:N8">I10+I11+I12+I13+I14</f>
        <v>0</v>
      </c>
      <c r="J8" s="567"/>
      <c r="K8" s="601">
        <f t="shared" si="0"/>
        <v>0</v>
      </c>
      <c r="L8" s="567">
        <f t="shared" si="0"/>
        <v>1</v>
      </c>
      <c r="M8" s="567">
        <f t="shared" si="0"/>
        <v>1</v>
      </c>
      <c r="N8" s="601">
        <f t="shared" si="0"/>
        <v>1</v>
      </c>
    </row>
    <row r="9" spans="1:14" ht="15" customHeight="1">
      <c r="A9" s="109" t="s">
        <v>73</v>
      </c>
      <c r="B9" s="110"/>
      <c r="C9" s="569">
        <f>F9+'0106-25_0113_0203_0412_0505 чис'!L9+'0106-25_0113_0203_0412_0505 чис'!O9+'0605_0709_0804_0909_1006числ'!F9:F9+'0605_0709_0804_0909_1006числ'!I9+'0605_0709_0804_0909_1006числ'!L9+'0605_0709_0804_0909_1006числ'!O9+'0605_0709_0804_0909_1006числ'!C9</f>
        <v>0</v>
      </c>
      <c r="D9" s="569">
        <f>G9+'0106-25_0113_0203_0412_0505 чис'!M9+'0106-25_0113_0203_0412_0505 чис'!P9+'0605_0709_0804_0909_1006числ'!G9:G9+'0605_0709_0804_0909_1006числ'!J9+'0605_0709_0804_0909_1006числ'!M9+'0605_0709_0804_0909_1006числ'!P9+'0605_0709_0804_0909_1006числ'!D9</f>
        <v>0</v>
      </c>
      <c r="E9" s="570">
        <f>H9+'0106-25_0113_0203_0412_0505 чис'!N9+'0106-25_0113_0203_0412_0505 чис'!Q9+'0605_0709_0804_0909_1006числ'!H9:H9+'0605_0709_0804_0909_1006числ'!K9+'0605_0709_0804_0909_1006числ'!N9+'0605_0709_0804_0909_1006числ'!Q9+'0605_0709_0804_0909_1006числ'!E9</f>
        <v>0</v>
      </c>
      <c r="F9" s="569"/>
      <c r="G9" s="569"/>
      <c r="H9" s="659"/>
      <c r="I9" s="569"/>
      <c r="J9" s="569"/>
      <c r="K9" s="612"/>
      <c r="L9" s="569"/>
      <c r="M9" s="569"/>
      <c r="N9" s="571"/>
    </row>
    <row r="10" spans="1:14" ht="27" customHeight="1" thickBot="1">
      <c r="A10" s="445" t="s">
        <v>141</v>
      </c>
      <c r="B10" s="103" t="s">
        <v>46</v>
      </c>
      <c r="C10" s="572">
        <f>F10+'0106-25_0113_0203_0412_0505 чис'!L10+'0106-25_0113_0203_0412_0505 чис'!O10+'0605_0709_0804_0909_1006числ'!F10:F10+'0605_0709_0804_0909_1006числ'!I10+'0605_0709_0804_0909_1006числ'!L10+'0605_0709_0804_0909_1006числ'!O10+'0605_0709_0804_0909_1006числ'!C10+'1105_1204числен'!C10+'1105_1204числен'!F10</f>
        <v>4</v>
      </c>
      <c r="D10" s="572">
        <f>G10+'0106-25_0113_0203_0412_0505 чис'!M10+'0106-25_0113_0203_0412_0505 чис'!P10+'0605_0709_0804_0909_1006числ'!G10:G10+'0605_0709_0804_0909_1006числ'!J10+'0605_0709_0804_0909_1006числ'!M10+'0605_0709_0804_0909_1006числ'!P10+'0605_0709_0804_0909_1006числ'!D10+'1105_1204числен'!D10+'1105_1204числен'!G10</f>
        <v>4</v>
      </c>
      <c r="E10" s="657">
        <f>H10+'0106-25_0113_0203_0412_0505 чис'!N10+'0106-25_0113_0203_0412_0505 чис'!Q10+'0605_0709_0804_0909_1006числ'!H10:H10+'0605_0709_0804_0909_1006числ'!K10+'0605_0709_0804_0909_1006числ'!N10+'0605_0709_0804_0909_1006числ'!Q10+'0605_0709_0804_0909_1006числ'!E10+'1105_1204числен'!E10+'1105_1204числен'!H10</f>
        <v>4</v>
      </c>
      <c r="F10" s="572">
        <f>I10+L10+'0103-04_11_12;0104числен.'!L10+'0104-04,08_0106 числен.'!I10+'0106-25_0113_0203_0412_0505 чис'!F10</f>
        <v>4</v>
      </c>
      <c r="G10" s="572">
        <f>J10+M10+'0103-04_11_12;0104числен.'!M10+'0104-04,08_0106 числен.'!J10+'0106-25_0113_0203_0412_0505 чис'!G10</f>
        <v>4</v>
      </c>
      <c r="H10" s="657">
        <f>K10+N10+'0103-04_11_12;0104числен.'!N10+'0104-04,08_0106 числен.'!K10+'0106-25_0113_0203_0412_0505 чис'!H10</f>
        <v>4</v>
      </c>
      <c r="I10" s="572"/>
      <c r="J10" s="572"/>
      <c r="K10" s="573"/>
      <c r="L10" s="572"/>
      <c r="M10" s="572"/>
      <c r="N10" s="573"/>
    </row>
    <row r="11" spans="1:14" ht="27.75" customHeight="1" thickBot="1">
      <c r="A11" s="446" t="s">
        <v>142</v>
      </c>
      <c r="B11" s="104" t="s">
        <v>21</v>
      </c>
      <c r="C11" s="567">
        <f>F11+'0106-25_0113_0203_0412_0505 чис'!L11+'0106-25_0113_0203_0412_0505 чис'!O11+'0605_0709_0804_0909_1006числ'!F11:F11+'0605_0709_0804_0909_1006числ'!I11+'0605_0709_0804_0909_1006числ'!L11+'0605_0709_0804_0909_1006числ'!O11+'0605_0709_0804_0909_1006числ'!C11+'1105_1204числен'!C11+'1105_1204числен'!F11</f>
        <v>5</v>
      </c>
      <c r="D11" s="567">
        <f>G11+'0106-25_0113_0203_0412_0505 чис'!M11+'0106-25_0113_0203_0412_0505 чис'!P11+'0605_0709_0804_0909_1006числ'!G11:G11+'0605_0709_0804_0909_1006числ'!J11+'0605_0709_0804_0909_1006числ'!M11+'0605_0709_0804_0909_1006числ'!P11+'0605_0709_0804_0909_1006числ'!D11+'1105_1204числен'!D11+'1105_1204числен'!G11</f>
        <v>5</v>
      </c>
      <c r="E11" s="654">
        <f>H11+'0106-25_0113_0203_0412_0505 чис'!N11+'0106-25_0113_0203_0412_0505 чис'!Q11+'0605_0709_0804_0909_1006числ'!H11:H11+'0605_0709_0804_0909_1006числ'!K11+'0605_0709_0804_0909_1006числ'!N11+'0605_0709_0804_0909_1006числ'!Q11+'0605_0709_0804_0909_1006числ'!E11+'1105_1204числен'!E11+'1105_1204числен'!H11</f>
        <v>5</v>
      </c>
      <c r="F11" s="567">
        <f>I11+L11+'0103-04_11_12;0104числен.'!L11+'0104-04,08_0106 числен.'!I11+'0106-25_0113_0203_0412_0505 чис'!F11</f>
        <v>5</v>
      </c>
      <c r="G11" s="567">
        <f>J11+M11+'0103-04_11_12;0104числен.'!M11+'0104-04,08_0106 числен.'!J11+'0106-25_0113_0203_0412_0505 чис'!G11</f>
        <v>5</v>
      </c>
      <c r="H11" s="658">
        <f>K11+N11+'0103-04_11_12;0104числен.'!N11+'0104-04,08_0106 числен.'!K11+'0106-25_0113_0203_0412_0505 чис'!H11</f>
        <v>5</v>
      </c>
      <c r="I11" s="567"/>
      <c r="J11" s="567"/>
      <c r="K11" s="601"/>
      <c r="L11" s="567"/>
      <c r="M11" s="567"/>
      <c r="N11" s="601"/>
    </row>
    <row r="12" spans="1:14" ht="27.75" customHeight="1" thickBot="1">
      <c r="A12" s="446" t="s">
        <v>143</v>
      </c>
      <c r="B12" s="104" t="s">
        <v>22</v>
      </c>
      <c r="C12" s="567">
        <f>F12+'0106-25_0113_0203_0412_0505 чис'!L12+'0106-25_0113_0203_0412_0505 чис'!O12+'0605_0709_0804_0909_1006числ'!F12:F12+'0605_0709_0804_0909_1006числ'!I12+'0605_0709_0804_0909_1006числ'!L12+'0605_0709_0804_0909_1006числ'!O12+'0605_0709_0804_0909_1006числ'!C12+'1105_1204числен'!C12+'1105_1204числен'!F12</f>
        <v>5</v>
      </c>
      <c r="D12" s="567">
        <f>G12+'0106-25_0113_0203_0412_0505 чис'!M12+'0106-25_0113_0203_0412_0505 чис'!P12+'0605_0709_0804_0909_1006числ'!G12:G12+'0605_0709_0804_0909_1006числ'!J12+'0605_0709_0804_0909_1006числ'!M12+'0605_0709_0804_0909_1006числ'!P12+'0605_0709_0804_0909_1006числ'!D12+'1105_1204числен'!D12+'1105_1204числен'!G12</f>
        <v>5</v>
      </c>
      <c r="E12" s="654">
        <f>H12+'0106-25_0113_0203_0412_0505 чис'!N12+'0106-25_0113_0203_0412_0505 чис'!Q12+'0605_0709_0804_0909_1006числ'!H12:H12+'0605_0709_0804_0909_1006числ'!K12+'0605_0709_0804_0909_1006числ'!N12+'0605_0709_0804_0909_1006числ'!Q12+'0605_0709_0804_0909_1006числ'!E12+'1105_1204числен'!E12</f>
        <v>5</v>
      </c>
      <c r="F12" s="567">
        <f>I12+L12+'0103-04_11_12;0104числен.'!L12+'0104-04,08_0106 числен.'!I12+'0106-25_0113_0203_0412_0505 чис'!F12</f>
        <v>5</v>
      </c>
      <c r="G12" s="567">
        <f>J12+M12+'0103-04_11_12;0104числен.'!M12+'0104-04,08_0106 числен.'!J12+'0106-25_0113_0203_0412_0505 чис'!G12</f>
        <v>5</v>
      </c>
      <c r="H12" s="658">
        <f>K12+N12+'0103-04_11_12;0104числен.'!N12+'0104-04,08_0106 числен.'!K12+'0106-25_0113_0203_0412_0505 чис'!H12</f>
        <v>5</v>
      </c>
      <c r="I12" s="567"/>
      <c r="J12" s="567"/>
      <c r="K12" s="601"/>
      <c r="L12" s="567">
        <v>1</v>
      </c>
      <c r="M12" s="567">
        <v>1</v>
      </c>
      <c r="N12" s="601">
        <v>1</v>
      </c>
    </row>
    <row r="13" spans="1:14" ht="27.75" customHeight="1" thickBot="1">
      <c r="A13" s="446" t="s">
        <v>144</v>
      </c>
      <c r="B13" s="104" t="s">
        <v>23</v>
      </c>
      <c r="C13" s="567">
        <f>F13+'0106-25_0113_0203_0412_0505 чис'!L13+'0106-25_0113_0203_0412_0505 чис'!O13+'0605_0709_0804_0909_1006числ'!F13:F13+'0605_0709_0804_0909_1006числ'!I13+'0605_0709_0804_0909_1006числ'!L13+'0605_0709_0804_0909_1006числ'!O13+'0605_0709_0804_0909_1006числ'!C13+'1105_1204числен'!C13+'1105_1204числен'!F13</f>
        <v>19</v>
      </c>
      <c r="D13" s="567">
        <f>G13+'0106-25_0113_0203_0412_0505 чис'!M13+'0106-25_0113_0203_0412_0505 чис'!P13+'0605_0709_0804_0909_1006числ'!G13:G13+'0605_0709_0804_0909_1006числ'!J13+'0605_0709_0804_0909_1006числ'!M13+'0605_0709_0804_0909_1006числ'!P13+'0605_0709_0804_0909_1006числ'!D13+'1105_1204числен'!D13+'1105_1204числен'!G13</f>
        <v>17</v>
      </c>
      <c r="E13" s="654">
        <f>H13+'0106-25_0113_0203_0412_0505 чис'!N13+'0106-25_0113_0203_0412_0505 чис'!Q13+'0605_0709_0804_0909_1006числ'!H13:H13+'0605_0709_0804_0909_1006числ'!K13+'0605_0709_0804_0909_1006числ'!N13+'0605_0709_0804_0909_1006числ'!Q13+'0605_0709_0804_0909_1006числ'!E13+'1105_1204числен'!E13+'1105_1204числен'!H13</f>
        <v>17</v>
      </c>
      <c r="F13" s="567">
        <f>I13+L13+'0103-04_11_12;0104числен.'!L13+'0104-04,08_0106 числен.'!I13+'0106-25_0113_0203_0412_0505 чис'!F13</f>
        <v>19</v>
      </c>
      <c r="G13" s="567">
        <f>J13+M13+'0103-04_11_12;0104числен.'!M13+'0104-04,08_0106 числен.'!J13+'0106-25_0113_0203_0412_0505 чис'!G13</f>
        <v>17</v>
      </c>
      <c r="H13" s="658">
        <f>K13+N13+'0103-04_11_12;0104числен.'!N13+'0104-04,08_0106 числен.'!K13+'0106-25_0113_0203_0412_0505 чис'!H13</f>
        <v>17</v>
      </c>
      <c r="I13" s="567"/>
      <c r="J13" s="567"/>
      <c r="K13" s="601"/>
      <c r="L13" s="567"/>
      <c r="M13" s="567"/>
      <c r="N13" s="601"/>
    </row>
    <row r="14" spans="1:14" ht="26.25" customHeight="1" thickBot="1">
      <c r="A14" s="447" t="s">
        <v>145</v>
      </c>
      <c r="B14" s="105" t="s">
        <v>45</v>
      </c>
      <c r="C14" s="567">
        <f>F14+'0106-25_0113_0203_0412_0505 чис'!L14+'0106-25_0113_0203_0412_0505 чис'!O14+'0605_0709_0804_0909_1006числ'!F14:F14+'0605_0709_0804_0909_1006числ'!I14+'0605_0709_0804_0909_1006числ'!L14+'0605_0709_0804_0909_1006числ'!O14+'0605_0709_0804_0909_1006числ'!C14+'1105_1204числен'!C14+'1105_1204числен'!F14</f>
        <v>1</v>
      </c>
      <c r="D14" s="567">
        <f>G14+'0106-25_0113_0203_0412_0505 чис'!M14+'0106-25_0113_0203_0412_0505 чис'!P14+'0605_0709_0804_0909_1006числ'!G14:G14+'0605_0709_0804_0909_1006числ'!J14+'0605_0709_0804_0909_1006числ'!M14+'0605_0709_0804_0909_1006числ'!P14+'0605_0709_0804_0909_1006числ'!D14+'1105_1204числен'!D14+'1105_1204числен'!G14</f>
        <v>1</v>
      </c>
      <c r="E14" s="601">
        <f>H14+'0106-25_0113_0203_0412_0505 чис'!N14+'0106-25_0113_0203_0412_0505 чис'!Q14+'0605_0709_0804_0909_1006числ'!H14:H14+'0605_0709_0804_0909_1006числ'!K14+'0605_0709_0804_0909_1006числ'!N14+'0605_0709_0804_0909_1006числ'!Q14+'0605_0709_0804_0909_1006числ'!E14+'1105_1204числен'!E14+'1105_1204числен'!H14</f>
        <v>1</v>
      </c>
      <c r="F14" s="567">
        <f>I14+L14+'0103-04_11_12;0104числен.'!L14+'0104-04,08_0106 числен.'!I14+'0106-25_0113_0203_0412_0505 чис'!F14</f>
        <v>1</v>
      </c>
      <c r="G14" s="567">
        <f>J14+M14+'0103-04_11_12;0104числен.'!M14+'0104-04,08_0106 числен.'!J14+'0106-25_0113_0203_0412_0505 чис'!G14</f>
        <v>1</v>
      </c>
      <c r="H14" s="658">
        <f>K14+N14+'0103-04_11_12;0104числен.'!N14+'0104-04,08_0106 числен.'!K14+'0106-25_0113_0203_0412_0505 чис'!H14</f>
        <v>1</v>
      </c>
      <c r="I14" s="567"/>
      <c r="J14" s="567"/>
      <c r="K14" s="601"/>
      <c r="L14" s="567"/>
      <c r="M14" s="567"/>
      <c r="N14" s="601"/>
    </row>
    <row r="15" spans="1:14" s="49" customFormat="1" ht="33" customHeight="1" thickBot="1">
      <c r="A15" s="111" t="s">
        <v>146</v>
      </c>
      <c r="B15" s="108" t="s">
        <v>47</v>
      </c>
      <c r="C15" s="567">
        <f>F15+'0106-25_0113_0203_0412_0505 чис'!L15+'0106-25_0113_0203_0412_0505 чис'!O15+'0605_0709_0804_0909_1006числ'!F15:F15+'0605_0709_0804_0909_1006числ'!I15+'0605_0709_0804_0909_1006числ'!L15+'0605_0709_0804_0909_1006числ'!O15+'0605_0709_0804_0909_1006числ'!C15+'1105_1204числен'!C15+'1105_1204числен'!F15+'0106-25_0113_0203_0412_0505 чис'!I15</f>
        <v>33.9</v>
      </c>
      <c r="D15" s="567">
        <f>G15+'0106-25_0113_0203_0412_0505 чис'!M15+'0106-25_0113_0203_0412_0505 чис'!P15+'0605_0709_0804_0909_1006числ'!G15:G15+'0605_0709_0804_0909_1006числ'!J15+'0605_0709_0804_0909_1006числ'!M15+'0605_0709_0804_0909_1006числ'!P15+'0605_0709_0804_0909_1006числ'!D15+'1105_1204числен'!D15+'1105_1204числен'!G15+'0106-25_0113_0203_0412_0505 чис'!J15</f>
        <v>31.9</v>
      </c>
      <c r="E15" s="567">
        <f>H15+'0106-25_0113_0203_0412_0505 чис'!N15+'0106-25_0113_0203_0412_0505 чис'!Q15+'0605_0709_0804_0909_1006числ'!H15:H15+'0605_0709_0804_0909_1006числ'!K15+'0605_0709_0804_0909_1006числ'!N15+'0605_0709_0804_0909_1006числ'!Q15+'0605_0709_0804_0909_1006числ'!E15+'1105_1204числен'!E15+'1105_1204числен'!H15+'0106-25_0113_0203_0412_0505 чис'!K15</f>
        <v>33</v>
      </c>
      <c r="F15" s="567">
        <f>I15+L15+'0103-04_11_12;0104числен.'!L15+'0104-04,08_0106 числен.'!I15+'0106-25_0113_0203_0412_0505 чис'!F15</f>
        <v>26.5</v>
      </c>
      <c r="G15" s="567">
        <f>J15+M15+'0103-04_11_12;0104числен.'!M15+'0104-04,08_0106 числен.'!J15+'0106-25_0113_0203_0412_0505 чис'!G15</f>
        <v>24.5</v>
      </c>
      <c r="H15" s="661">
        <f>K15+N15+'0103-04_11_12;0104числен.'!N15+'0104-04,08_0106 числен.'!K15+'0106-25_0113_0203_0412_0505 чис'!H15</f>
        <v>26</v>
      </c>
      <c r="I15" s="567"/>
      <c r="J15" s="567"/>
      <c r="K15" s="601"/>
      <c r="L15" s="567">
        <f>'0103-04_11_12;0104числен.'!C15+'0103-04_11_12;0104числен.'!F15+'0103-04_11_12;0104числен.'!I15</f>
        <v>0</v>
      </c>
      <c r="M15" s="567">
        <f>'0103-04_11_12;0104числен.'!D15+'0103-04_11_12;0104числен.'!G15+'0103-04_11_12;0104числен.'!J15</f>
        <v>0</v>
      </c>
      <c r="N15" s="601">
        <f>'0103-04_11_12;0104числен.'!E15+'0103-04_11_12;0104числен.'!H15+'0103-04_11_12;0104числен.'!K15</f>
        <v>0</v>
      </c>
    </row>
    <row r="16" spans="1:14" s="49" customFormat="1" ht="46.5" customHeight="1" thickBot="1">
      <c r="A16" s="114" t="s">
        <v>162</v>
      </c>
      <c r="B16" s="108" t="s">
        <v>48</v>
      </c>
      <c r="C16" s="567">
        <f>F16+'0106-25_0113_0203_0412_0505 чис'!L16+'0106-25_0113_0203_0412_0505 чис'!O16+'0605_0709_0804_0909_1006числ'!F16:F16+'0605_0709_0804_0909_1006числ'!I16+'0605_0709_0804_0909_1006числ'!L16+'0605_0709_0804_0909_1006числ'!O16+'0605_0709_0804_0909_1006числ'!C16+'1105_1204числен'!C16+'1105_1204числен'!F16+'0106-25_0113_0203_0412_0505 чис'!I16</f>
        <v>20</v>
      </c>
      <c r="D16" s="567">
        <f>G16+'0106-25_0113_0203_0412_0505 чис'!M16+'0106-25_0113_0203_0412_0505 чис'!P16+'0605_0709_0804_0909_1006числ'!G16:G16+'0605_0709_0804_0909_1006числ'!J16+'0605_0709_0804_0909_1006числ'!M16+'0605_0709_0804_0909_1006числ'!P16+'0605_0709_0804_0909_1006числ'!D16+'1105_1204числен'!D16+'1105_1204числен'!G16+'0106-25_0113_0203_0412_0505 чис'!J16</f>
        <v>17</v>
      </c>
      <c r="E16" s="654">
        <f>H16+'0106-25_0113_0203_0412_0505 чис'!N16+'0106-25_0113_0203_0412_0505 чис'!Q16+'0605_0709_0804_0909_1006числ'!H16:H16+'0605_0709_0804_0909_1006числ'!K16+'0605_0709_0804_0909_1006числ'!N16+'0605_0709_0804_0909_1006числ'!Q16+'0605_0709_0804_0909_1006числ'!E16+'1105_1204числен'!E16+'1105_1204числен'!H16+'0106-25_0113_0203_0412_0505 чис'!K16</f>
        <v>22</v>
      </c>
      <c r="F16" s="567">
        <f>I16+L16+'0103-04_11_12;0104числен.'!L16+'0104-04,08_0106 числен.'!I16+'0106-25_0113_0203_0412_0505 чис'!F16</f>
        <v>20</v>
      </c>
      <c r="G16" s="567">
        <f>J16+M16+'0103-04_11_12;0104числен.'!M16+'0104-04,08_0106 числен.'!J16+'0106-25_0113_0203_0412_0505 чис'!G16</f>
        <v>17</v>
      </c>
      <c r="H16" s="658">
        <f>K16+N16+'0103-04_11_12;0104числен.'!N16+'0104-04,08_0106 числен.'!K16+'0106-25_0113_0203_0412_0505 чис'!H16</f>
        <v>22</v>
      </c>
      <c r="I16" s="567"/>
      <c r="J16" s="567"/>
      <c r="K16" s="601"/>
      <c r="L16" s="567">
        <f>'0103-04_11_12;0104числен.'!C16+'0103-04_11_12;0104числен.'!F16+'0103-04_11_12;0104числен.'!I16</f>
        <v>0</v>
      </c>
      <c r="M16" s="567">
        <f>'0103-04_11_12;0104числен.'!D16+'0103-04_11_12;0104числен.'!G16+'0103-04_11_12;0104числен.'!J16</f>
        <v>0</v>
      </c>
      <c r="N16" s="601">
        <f>'0103-04_11_12;0104числен.'!E16+'0103-04_11_12;0104числен.'!H16+'0103-04_11_12;0104числен.'!K16</f>
        <v>0</v>
      </c>
    </row>
    <row r="17" spans="1:14" s="49" customFormat="1" ht="66" customHeight="1" thickBot="1">
      <c r="A17" s="112" t="s">
        <v>160</v>
      </c>
      <c r="B17" s="113" t="s">
        <v>49</v>
      </c>
      <c r="C17" s="567">
        <f>F17+'0106-25_0113_0203_0412_0505 чис'!L17+'0106-25_0113_0203_0412_0505 чис'!O17+'0605_0709_0804_0909_1006числ'!F17:F17+'0605_0709_0804_0909_1006числ'!I17+'0605_0709_0804_0909_1006числ'!L17+'0605_0709_0804_0909_1006числ'!O17+'0605_0709_0804_0909_1006числ'!C17+'1105_1204числен'!C17+'1105_1204числен'!F17+'0106-25_0113_0203_0412_0505 чис'!I17</f>
        <v>93.9</v>
      </c>
      <c r="D17" s="567">
        <f>G17+'0106-25_0113_0203_0412_0505 чис'!M17+'0106-25_0113_0203_0412_0505 чис'!P17+'0605_0709_0804_0909_1006числ'!G17:G17+'0605_0709_0804_0909_1006числ'!J17+'0605_0709_0804_0909_1006числ'!M17+'0605_0709_0804_0909_1006числ'!P17+'0605_0709_0804_0909_1006числ'!D17+'1105_1204числен'!D17+'1105_1204числен'!G17+'0106-25_0113_0203_0412_0505 чис'!J17</f>
        <v>85.9</v>
      </c>
      <c r="E17" s="567">
        <f>H17+'0106-25_0113_0203_0412_0505 чис'!N17+'0106-25_0113_0203_0412_0505 чис'!Q17+'0605_0709_0804_0909_1006числ'!H17:H17+'0605_0709_0804_0909_1006числ'!K17+'0605_0709_0804_0909_1006числ'!N17+'0605_0709_0804_0909_1006числ'!Q17+'0605_0709_0804_0909_1006числ'!E17+'1105_1204числен'!E17+'1105_1204числен'!H17+'0106-25_0113_0203_0412_0505 чис'!K17</f>
        <v>92</v>
      </c>
      <c r="F17" s="567">
        <f>I17+L17+'0103-04_11_12;0104числен.'!L17+'0104-04,08_0106 числен.'!I17+'0106-25_0113_0203_0412_0505 чис'!F17</f>
        <v>86.5</v>
      </c>
      <c r="G17" s="567">
        <f>J17+M17+'0103-04_11_12;0104числен.'!M17+'0104-04,08_0106 числен.'!J17+'0106-25_0113_0203_0412_0505 чис'!G17</f>
        <v>78.5</v>
      </c>
      <c r="H17" s="660">
        <f>K17+N17+'0103-04_11_12;0104числен.'!N17+'0104-04,08_0106 числен.'!K17+'0106-25_0113_0203_0412_0505 чис'!H17</f>
        <v>85</v>
      </c>
      <c r="I17" s="567">
        <f>I7+I8+I15+I16</f>
        <v>6</v>
      </c>
      <c r="J17" s="567">
        <f>J7+J8+J15+J16</f>
        <v>5</v>
      </c>
      <c r="K17" s="613">
        <f>K7+K8+K15+K16</f>
        <v>5</v>
      </c>
      <c r="L17" s="567">
        <f>'0103-04_11_12;0104числен.'!C17+'0103-04_11_12;0104числен.'!F17+'0103-04_11_12;0104числен.'!I17</f>
        <v>1</v>
      </c>
      <c r="M17" s="567">
        <f>'0103-04_11_12;0104числен.'!D17+'0103-04_11_12;0104числен.'!G17+'0103-04_11_12;0104числен.'!J17</f>
        <v>1</v>
      </c>
      <c r="N17" s="574">
        <f>'0103-04_11_12;0104числен.'!E17+'0103-04_11_12;0104числен.'!H17+'0103-04_11_12;0104числен.'!K17</f>
        <v>1</v>
      </c>
    </row>
    <row r="18" spans="1:14" ht="12.75">
      <c r="A18" s="678" t="s">
        <v>148</v>
      </c>
      <c r="B18" s="678"/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</row>
  </sheetData>
  <sheetProtection/>
  <mergeCells count="10">
    <mergeCell ref="A18:N18"/>
    <mergeCell ref="M1:N1"/>
    <mergeCell ref="A2:N2"/>
    <mergeCell ref="F3:N3"/>
    <mergeCell ref="F4:H4"/>
    <mergeCell ref="I4:K4"/>
    <mergeCell ref="L4:N4"/>
    <mergeCell ref="A3:A5"/>
    <mergeCell ref="B3:B5"/>
    <mergeCell ref="C3:E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57DD27"/>
    <pageSetUpPr fitToPage="1"/>
  </sheetPr>
  <dimension ref="A1:H17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4.25390625" style="1" customWidth="1"/>
    <col min="4" max="4" width="14.875" style="1" customWidth="1"/>
    <col min="5" max="5" width="15.125" style="1" customWidth="1"/>
    <col min="6" max="6" width="14.00390625" style="1" customWidth="1"/>
    <col min="7" max="7" width="12.75390625" style="1" customWidth="1"/>
    <col min="8" max="8" width="14.875" style="1" customWidth="1"/>
    <col min="9" max="16384" width="9.125" style="1" customWidth="1"/>
  </cols>
  <sheetData>
    <row r="1" spans="7:8" ht="12.75">
      <c r="G1" s="679" t="s">
        <v>167</v>
      </c>
      <c r="H1" s="679"/>
    </row>
    <row r="2" spans="1:8" s="21" customFormat="1" ht="27" customHeight="1" thickBot="1">
      <c r="A2" s="903" t="s">
        <v>136</v>
      </c>
      <c r="B2" s="903"/>
      <c r="C2" s="903"/>
      <c r="D2" s="903"/>
      <c r="E2" s="903"/>
      <c r="F2" s="903"/>
      <c r="G2" s="903"/>
      <c r="H2" s="903"/>
    </row>
    <row r="3" spans="1:8" ht="27.75" customHeight="1" thickBot="1">
      <c r="A3" s="666" t="s">
        <v>4</v>
      </c>
      <c r="B3" s="726" t="s">
        <v>18</v>
      </c>
      <c r="C3" s="809" t="s">
        <v>38</v>
      </c>
      <c r="D3" s="810"/>
      <c r="E3" s="810"/>
      <c r="F3" s="810"/>
      <c r="G3" s="810"/>
      <c r="H3" s="670"/>
    </row>
    <row r="4" spans="1:8" ht="108.75" customHeight="1" thickBot="1">
      <c r="A4" s="666"/>
      <c r="B4" s="726"/>
      <c r="C4" s="682" t="s">
        <v>231</v>
      </c>
      <c r="D4" s="682"/>
      <c r="E4" s="682"/>
      <c r="F4" s="682" t="s">
        <v>232</v>
      </c>
      <c r="G4" s="682"/>
      <c r="H4" s="682"/>
    </row>
    <row r="5" spans="1:8" s="20" customFormat="1" ht="77.25" customHeight="1" thickBot="1">
      <c r="A5" s="666"/>
      <c r="B5" s="726"/>
      <c r="C5" s="72" t="s">
        <v>137</v>
      </c>
      <c r="D5" s="74" t="s">
        <v>138</v>
      </c>
      <c r="E5" s="74" t="s">
        <v>42</v>
      </c>
      <c r="F5" s="72" t="s">
        <v>137</v>
      </c>
      <c r="G5" s="74" t="s">
        <v>138</v>
      </c>
      <c r="H5" s="74" t="s">
        <v>42</v>
      </c>
    </row>
    <row r="6" spans="1:8" ht="13.5" thickBot="1">
      <c r="A6" s="91">
        <v>1</v>
      </c>
      <c r="B6" s="136" t="s">
        <v>5</v>
      </c>
      <c r="C6" s="75">
        <v>6</v>
      </c>
      <c r="D6" s="75">
        <v>7</v>
      </c>
      <c r="E6" s="75">
        <v>8</v>
      </c>
      <c r="F6" s="75">
        <v>15</v>
      </c>
      <c r="G6" s="75">
        <v>16</v>
      </c>
      <c r="H6" s="75">
        <v>17</v>
      </c>
    </row>
    <row r="7" spans="1:8" s="49" customFormat="1" ht="33" customHeight="1" thickBot="1">
      <c r="A7" s="107" t="s">
        <v>139</v>
      </c>
      <c r="B7" s="80" t="s">
        <v>19</v>
      </c>
      <c r="C7" s="468"/>
      <c r="D7" s="469"/>
      <c r="E7" s="358"/>
      <c r="F7" s="468"/>
      <c r="G7" s="468"/>
      <c r="H7" s="390"/>
    </row>
    <row r="8" spans="1:8" s="49" customFormat="1" ht="39.75" customHeight="1" thickBot="1">
      <c r="A8" s="107" t="s">
        <v>140</v>
      </c>
      <c r="B8" s="80" t="s">
        <v>20</v>
      </c>
      <c r="C8" s="470">
        <f aca="true" t="shared" si="0" ref="C8:H8">C10+C11+C12+C13+C14</f>
        <v>0</v>
      </c>
      <c r="D8" s="470">
        <f t="shared" si="0"/>
        <v>0</v>
      </c>
      <c r="E8" s="368">
        <f t="shared" si="0"/>
        <v>0</v>
      </c>
      <c r="F8" s="470">
        <f t="shared" si="0"/>
        <v>0</v>
      </c>
      <c r="G8" s="470">
        <f t="shared" si="0"/>
        <v>0</v>
      </c>
      <c r="H8" s="368">
        <f t="shared" si="0"/>
        <v>0</v>
      </c>
    </row>
    <row r="9" spans="1:8" ht="15" customHeight="1">
      <c r="A9" s="109" t="s">
        <v>73</v>
      </c>
      <c r="B9" s="88"/>
      <c r="C9" s="486"/>
      <c r="D9" s="487"/>
      <c r="E9" s="387"/>
      <c r="F9" s="486"/>
      <c r="G9" s="486"/>
      <c r="H9" s="388"/>
    </row>
    <row r="10" spans="1:8" ht="27" customHeight="1">
      <c r="A10" s="445" t="s">
        <v>141</v>
      </c>
      <c r="B10" s="55" t="s">
        <v>46</v>
      </c>
      <c r="C10" s="488"/>
      <c r="D10" s="489"/>
      <c r="E10" s="459"/>
      <c r="F10" s="488"/>
      <c r="G10" s="488"/>
      <c r="H10" s="460"/>
    </row>
    <row r="11" spans="1:8" ht="27.75" customHeight="1">
      <c r="A11" s="446" t="s">
        <v>142</v>
      </c>
      <c r="B11" s="56" t="s">
        <v>21</v>
      </c>
      <c r="C11" s="490"/>
      <c r="D11" s="491"/>
      <c r="E11" s="461"/>
      <c r="F11" s="490"/>
      <c r="G11" s="490"/>
      <c r="H11" s="462"/>
    </row>
    <row r="12" spans="1:8" ht="27.75" customHeight="1">
      <c r="A12" s="446" t="s">
        <v>143</v>
      </c>
      <c r="B12" s="56" t="s">
        <v>22</v>
      </c>
      <c r="C12" s="490"/>
      <c r="D12" s="491"/>
      <c r="E12" s="461"/>
      <c r="F12" s="490"/>
      <c r="G12" s="490"/>
      <c r="H12" s="462"/>
    </row>
    <row r="13" spans="1:8" ht="27.75" customHeight="1">
      <c r="A13" s="446" t="s">
        <v>144</v>
      </c>
      <c r="B13" s="56" t="s">
        <v>23</v>
      </c>
      <c r="C13" s="492"/>
      <c r="D13" s="493"/>
      <c r="E13" s="463"/>
      <c r="F13" s="492"/>
      <c r="G13" s="492"/>
      <c r="H13" s="464"/>
    </row>
    <row r="14" spans="1:8" ht="26.25" customHeight="1" thickBot="1">
      <c r="A14" s="447" t="s">
        <v>145</v>
      </c>
      <c r="B14" s="57" t="s">
        <v>45</v>
      </c>
      <c r="C14" s="494"/>
      <c r="D14" s="495"/>
      <c r="E14" s="465"/>
      <c r="F14" s="494"/>
      <c r="G14" s="494"/>
      <c r="H14" s="466"/>
    </row>
    <row r="15" spans="1:8" s="49" customFormat="1" ht="42" customHeight="1" thickBot="1">
      <c r="A15" s="111" t="s">
        <v>161</v>
      </c>
      <c r="B15" s="80" t="s">
        <v>47</v>
      </c>
      <c r="C15" s="468"/>
      <c r="D15" s="469"/>
      <c r="E15" s="358"/>
      <c r="F15" s="468"/>
      <c r="G15" s="468"/>
      <c r="H15" s="390"/>
    </row>
    <row r="16" spans="1:8" s="49" customFormat="1" ht="43.5" customHeight="1" thickBot="1">
      <c r="A16" s="114" t="s">
        <v>159</v>
      </c>
      <c r="B16" s="80" t="s">
        <v>48</v>
      </c>
      <c r="C16" s="468"/>
      <c r="D16" s="469"/>
      <c r="E16" s="358"/>
      <c r="F16" s="468"/>
      <c r="G16" s="468"/>
      <c r="H16" s="390"/>
    </row>
    <row r="17" spans="1:8" s="49" customFormat="1" ht="56.25" customHeight="1" thickBot="1">
      <c r="A17" s="112" t="s">
        <v>160</v>
      </c>
      <c r="B17" s="138" t="s">
        <v>49</v>
      </c>
      <c r="C17" s="496">
        <f aca="true" t="shared" si="1" ref="C17:H17">C7+C8+C15+C16</f>
        <v>0</v>
      </c>
      <c r="D17" s="497">
        <f t="shared" si="1"/>
        <v>0</v>
      </c>
      <c r="E17" s="391">
        <f t="shared" si="1"/>
        <v>0</v>
      </c>
      <c r="F17" s="496">
        <f t="shared" si="1"/>
        <v>0</v>
      </c>
      <c r="G17" s="467">
        <f t="shared" si="1"/>
        <v>0</v>
      </c>
      <c r="H17" s="432">
        <f t="shared" si="1"/>
        <v>0</v>
      </c>
    </row>
  </sheetData>
  <sheetProtection/>
  <mergeCells count="7">
    <mergeCell ref="G1:H1"/>
    <mergeCell ref="A2:H2"/>
    <mergeCell ref="A3:A5"/>
    <mergeCell ref="B3:B5"/>
    <mergeCell ref="C3:H3"/>
    <mergeCell ref="C4:E4"/>
    <mergeCell ref="F4:H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8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4.75390625" style="4" customWidth="1"/>
    <col min="2" max="2" width="6.625" style="1" customWidth="1"/>
    <col min="3" max="3" width="16.125" style="1" customWidth="1"/>
    <col min="4" max="4" width="17.00390625" style="1" customWidth="1"/>
    <col min="5" max="5" width="19.75390625" style="1" customWidth="1"/>
    <col min="6" max="6" width="16.75390625" style="1" customWidth="1"/>
    <col min="7" max="13" width="9.125" style="1" hidden="1" customWidth="1"/>
    <col min="14" max="16384" width="9.125" style="1" customWidth="1"/>
  </cols>
  <sheetData>
    <row r="1" ht="16.5" customHeight="1">
      <c r="N1" s="24" t="s">
        <v>165</v>
      </c>
    </row>
    <row r="2" spans="1:13" ht="47.25" customHeight="1" thickBot="1">
      <c r="A2" s="859" t="s">
        <v>149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</row>
    <row r="3" spans="1:13" ht="28.5" customHeight="1" thickBot="1">
      <c r="A3" s="682" t="s">
        <v>4</v>
      </c>
      <c r="B3" s="682" t="s">
        <v>18</v>
      </c>
      <c r="C3" s="809" t="s">
        <v>39</v>
      </c>
      <c r="D3" s="810"/>
      <c r="E3" s="810"/>
      <c r="F3" s="810"/>
      <c r="G3" s="810"/>
      <c r="H3" s="810"/>
      <c r="I3" s="810"/>
      <c r="J3" s="810"/>
      <c r="K3" s="810"/>
      <c r="L3" s="810"/>
      <c r="M3" s="670"/>
    </row>
    <row r="4" spans="1:13" ht="117" customHeight="1" thickBot="1">
      <c r="A4" s="682"/>
      <c r="B4" s="682"/>
      <c r="C4" s="682" t="s">
        <v>229</v>
      </c>
      <c r="D4" s="842"/>
      <c r="E4" s="682" t="s">
        <v>230</v>
      </c>
      <c r="F4" s="842"/>
      <c r="G4" s="77"/>
      <c r="H4" s="77"/>
      <c r="I4" s="77"/>
      <c r="J4" s="77"/>
      <c r="K4" s="77"/>
      <c r="L4" s="77"/>
      <c r="M4" s="77"/>
    </row>
    <row r="5" spans="1:13" ht="13.5" customHeight="1" hidden="1">
      <c r="A5" s="682"/>
      <c r="B5" s="682"/>
      <c r="C5" s="139"/>
      <c r="D5" s="139"/>
      <c r="E5" s="139"/>
      <c r="F5" s="139"/>
      <c r="G5" s="77"/>
      <c r="H5" s="77"/>
      <c r="I5" s="77"/>
      <c r="J5" s="77"/>
      <c r="K5" s="77"/>
      <c r="L5" s="77"/>
      <c r="M5" s="77"/>
    </row>
    <row r="6" spans="1:13" ht="13.5" customHeight="1" hidden="1">
      <c r="A6" s="682"/>
      <c r="B6" s="682"/>
      <c r="C6" s="767"/>
      <c r="D6" s="767"/>
      <c r="E6" s="767"/>
      <c r="F6" s="767"/>
      <c r="G6" s="77"/>
      <c r="H6" s="77"/>
      <c r="I6" s="77"/>
      <c r="J6" s="77"/>
      <c r="K6" s="77"/>
      <c r="L6" s="77"/>
      <c r="M6" s="77"/>
    </row>
    <row r="7" spans="1:13" s="3" customFormat="1" ht="15" customHeight="1" thickBot="1">
      <c r="A7" s="71">
        <v>1</v>
      </c>
      <c r="B7" s="75">
        <v>2</v>
      </c>
      <c r="C7" s="891">
        <v>4</v>
      </c>
      <c r="D7" s="891"/>
      <c r="E7" s="891">
        <v>4</v>
      </c>
      <c r="F7" s="891"/>
      <c r="G7" s="75"/>
      <c r="H7" s="75"/>
      <c r="I7" s="75"/>
      <c r="J7" s="75"/>
      <c r="K7" s="75"/>
      <c r="L7" s="75"/>
      <c r="M7" s="75"/>
    </row>
    <row r="8" spans="1:13" s="50" customFormat="1" ht="36" customHeight="1">
      <c r="A8" s="187" t="s">
        <v>81</v>
      </c>
      <c r="B8" s="149">
        <v>300</v>
      </c>
      <c r="C8" s="907"/>
      <c r="D8" s="908"/>
      <c r="E8" s="907"/>
      <c r="F8" s="908"/>
      <c r="G8" s="392"/>
      <c r="H8" s="392"/>
      <c r="I8" s="392"/>
      <c r="J8" s="392"/>
      <c r="K8" s="392"/>
      <c r="L8" s="392"/>
      <c r="M8" s="501"/>
    </row>
    <row r="9" spans="1:13" ht="51.75" customHeight="1">
      <c r="A9" s="188" t="s">
        <v>156</v>
      </c>
      <c r="B9" s="25">
        <v>400</v>
      </c>
      <c r="C9" s="710">
        <f>'1105_1204расходы'!D11-'1105_1204расходы'!D16</f>
        <v>0</v>
      </c>
      <c r="D9" s="710"/>
      <c r="E9" s="710">
        <f>'1105_1204расходы'!F11-'1105_1204расходы'!F16</f>
        <v>0</v>
      </c>
      <c r="F9" s="710"/>
      <c r="G9" s="291"/>
      <c r="H9" s="291"/>
      <c r="I9" s="291"/>
      <c r="J9" s="291"/>
      <c r="K9" s="291"/>
      <c r="L9" s="291"/>
      <c r="M9" s="502"/>
    </row>
    <row r="10" spans="1:13" ht="16.5" customHeight="1">
      <c r="A10" s="189" t="s">
        <v>72</v>
      </c>
      <c r="B10" s="26"/>
      <c r="C10" s="905"/>
      <c r="D10" s="905"/>
      <c r="E10" s="905"/>
      <c r="F10" s="905"/>
      <c r="G10" s="291"/>
      <c r="H10" s="291"/>
      <c r="I10" s="291"/>
      <c r="J10" s="291"/>
      <c r="K10" s="291"/>
      <c r="L10" s="291"/>
      <c r="M10" s="502"/>
    </row>
    <row r="11" spans="1:13" ht="27.75" customHeight="1">
      <c r="A11" s="190" t="s">
        <v>151</v>
      </c>
      <c r="B11" s="27">
        <v>410</v>
      </c>
      <c r="C11" s="906"/>
      <c r="D11" s="906"/>
      <c r="E11" s="906"/>
      <c r="F11" s="906"/>
      <c r="G11" s="291"/>
      <c r="H11" s="291"/>
      <c r="I11" s="291"/>
      <c r="J11" s="291"/>
      <c r="K11" s="291"/>
      <c r="L11" s="291"/>
      <c r="M11" s="502"/>
    </row>
    <row r="12" spans="1:13" ht="29.25" customHeight="1">
      <c r="A12" s="191" t="s">
        <v>152</v>
      </c>
      <c r="B12" s="28">
        <v>420</v>
      </c>
      <c r="C12" s="909"/>
      <c r="D12" s="909"/>
      <c r="E12" s="909"/>
      <c r="F12" s="909"/>
      <c r="G12" s="291"/>
      <c r="H12" s="291"/>
      <c r="I12" s="291"/>
      <c r="J12" s="291"/>
      <c r="K12" s="291"/>
      <c r="L12" s="291"/>
      <c r="M12" s="502"/>
    </row>
    <row r="13" spans="1:13" ht="26.25" customHeight="1">
      <c r="A13" s="191" t="s">
        <v>153</v>
      </c>
      <c r="B13" s="28">
        <v>430</v>
      </c>
      <c r="C13" s="909"/>
      <c r="D13" s="909"/>
      <c r="E13" s="909"/>
      <c r="F13" s="909"/>
      <c r="G13" s="291"/>
      <c r="H13" s="291"/>
      <c r="I13" s="291"/>
      <c r="J13" s="291"/>
      <c r="K13" s="291"/>
      <c r="L13" s="291"/>
      <c r="M13" s="502"/>
    </row>
    <row r="14" spans="1:13" ht="29.25" customHeight="1">
      <c r="A14" s="191" t="s">
        <v>154</v>
      </c>
      <c r="B14" s="28">
        <v>440</v>
      </c>
      <c r="C14" s="909"/>
      <c r="D14" s="909"/>
      <c r="E14" s="909"/>
      <c r="F14" s="909"/>
      <c r="G14" s="291"/>
      <c r="H14" s="291"/>
      <c r="I14" s="291"/>
      <c r="J14" s="291"/>
      <c r="K14" s="291"/>
      <c r="L14" s="291"/>
      <c r="M14" s="502"/>
    </row>
    <row r="15" spans="1:13" ht="31.5" customHeight="1" thickBot="1">
      <c r="A15" s="451" t="s">
        <v>155</v>
      </c>
      <c r="B15" s="150">
        <v>450</v>
      </c>
      <c r="C15" s="910"/>
      <c r="D15" s="910"/>
      <c r="E15" s="910"/>
      <c r="F15" s="910"/>
      <c r="G15" s="291"/>
      <c r="H15" s="291"/>
      <c r="I15" s="291"/>
      <c r="J15" s="291"/>
      <c r="K15" s="291"/>
      <c r="L15" s="291"/>
      <c r="M15" s="502"/>
    </row>
    <row r="16" spans="1:13" ht="33.75" customHeight="1" thickBot="1">
      <c r="A16" s="450" t="s">
        <v>4</v>
      </c>
      <c r="B16" s="124"/>
      <c r="C16" s="71" t="s">
        <v>163</v>
      </c>
      <c r="D16" s="71" t="s">
        <v>51</v>
      </c>
      <c r="E16" s="71" t="s">
        <v>163</v>
      </c>
      <c r="F16" s="71" t="s">
        <v>51</v>
      </c>
      <c r="G16" s="71" t="s">
        <v>50</v>
      </c>
      <c r="H16" s="842" t="s">
        <v>51</v>
      </c>
      <c r="I16" s="842"/>
      <c r="J16" s="71" t="s">
        <v>50</v>
      </c>
      <c r="K16" s="842" t="s">
        <v>51</v>
      </c>
      <c r="L16" s="842"/>
      <c r="M16" s="71" t="s">
        <v>50</v>
      </c>
    </row>
    <row r="17" spans="1:13" ht="14.25" customHeight="1" thickBot="1">
      <c r="A17" s="123">
        <v>1</v>
      </c>
      <c r="B17" s="151">
        <v>2</v>
      </c>
      <c r="C17" s="151">
        <v>3</v>
      </c>
      <c r="D17" s="151">
        <v>4</v>
      </c>
      <c r="E17" s="151">
        <v>3</v>
      </c>
      <c r="F17" s="151">
        <v>4</v>
      </c>
      <c r="G17" s="152">
        <v>5</v>
      </c>
      <c r="H17" s="897">
        <v>6</v>
      </c>
      <c r="I17" s="897"/>
      <c r="J17" s="152">
        <v>7</v>
      </c>
      <c r="K17" s="897">
        <v>8</v>
      </c>
      <c r="L17" s="897"/>
      <c r="M17" s="152">
        <v>9</v>
      </c>
    </row>
    <row r="18" spans="1:13" ht="15" customHeight="1" thickBot="1">
      <c r="A18" s="704" t="s">
        <v>157</v>
      </c>
      <c r="B18" s="894">
        <v>460</v>
      </c>
      <c r="C18" s="199"/>
      <c r="D18" s="199"/>
      <c r="E18" s="199"/>
      <c r="F18" s="199"/>
      <c r="G18" s="154"/>
      <c r="H18" s="900"/>
      <c r="I18" s="900"/>
      <c r="J18" s="154"/>
      <c r="K18" s="900"/>
      <c r="L18" s="900"/>
      <c r="M18" s="154"/>
    </row>
    <row r="19" spans="1:13" ht="33.75" customHeight="1" thickBot="1">
      <c r="A19" s="705"/>
      <c r="B19" s="895"/>
      <c r="C19" s="453"/>
      <c r="D19" s="453"/>
      <c r="E19" s="433"/>
      <c r="F19" s="433"/>
      <c r="G19" s="434"/>
      <c r="H19" s="896"/>
      <c r="I19" s="896"/>
      <c r="J19" s="434"/>
      <c r="K19" s="896"/>
      <c r="L19" s="896"/>
      <c r="M19" s="434"/>
    </row>
    <row r="20" spans="1:13" ht="18.75" customHeight="1" thickBot="1">
      <c r="A20" s="706" t="s">
        <v>158</v>
      </c>
      <c r="B20" s="894">
        <v>470</v>
      </c>
      <c r="C20" s="436"/>
      <c r="D20" s="436"/>
      <c r="E20" s="436"/>
      <c r="F20" s="436"/>
      <c r="G20" s="434"/>
      <c r="H20" s="896"/>
      <c r="I20" s="896"/>
      <c r="J20" s="434"/>
      <c r="K20" s="896"/>
      <c r="L20" s="896"/>
      <c r="M20" s="434"/>
    </row>
    <row r="21" spans="1:13" ht="21.75" customHeight="1" thickBot="1">
      <c r="A21" s="707"/>
      <c r="B21" s="895"/>
      <c r="C21" s="433"/>
      <c r="D21" s="433"/>
      <c r="E21" s="433"/>
      <c r="F21" s="433"/>
      <c r="G21" s="434"/>
      <c r="H21" s="896"/>
      <c r="I21" s="896"/>
      <c r="J21" s="434"/>
      <c r="K21" s="896"/>
      <c r="L21" s="896"/>
      <c r="M21" s="434"/>
    </row>
    <row r="22" spans="1:13" ht="9" customHeight="1">
      <c r="A22" s="29"/>
      <c r="B22" s="29"/>
      <c r="C22" s="29"/>
      <c r="D22" s="29"/>
      <c r="E22" s="29"/>
      <c r="F22" s="29"/>
      <c r="G22" s="30"/>
      <c r="H22" s="30"/>
      <c r="I22" s="30"/>
      <c r="J22" s="30"/>
      <c r="K22" s="30"/>
      <c r="L22" s="30"/>
      <c r="M22" s="30"/>
    </row>
    <row r="23" spans="1:13" ht="24.75" customHeight="1">
      <c r="A23" s="3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24.75" customHeight="1">
      <c r="A24" s="3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5" customHeight="1">
      <c r="A25" s="32"/>
      <c r="B25" s="697" t="s">
        <v>238</v>
      </c>
      <c r="C25" s="697"/>
      <c r="D25" s="697"/>
      <c r="E25" s="697"/>
      <c r="F25" s="697"/>
      <c r="G25" s="30" t="s">
        <v>52</v>
      </c>
      <c r="H25" s="30"/>
      <c r="I25" s="30"/>
      <c r="J25" s="30"/>
      <c r="K25" s="30"/>
      <c r="L25" s="30"/>
      <c r="M25" s="30"/>
    </row>
    <row r="26" spans="1:13" ht="11.25" customHeight="1">
      <c r="A26" s="32" t="s">
        <v>53</v>
      </c>
      <c r="B26" s="32"/>
      <c r="C26" s="32"/>
      <c r="D26" s="31" t="s">
        <v>225</v>
      </c>
      <c r="E26" s="512" t="s">
        <v>227</v>
      </c>
      <c r="G26" s="14" t="s">
        <v>54</v>
      </c>
      <c r="H26" s="30"/>
      <c r="I26" s="30"/>
      <c r="J26" s="30"/>
      <c r="K26" s="30"/>
      <c r="L26" s="30"/>
      <c r="M26" s="30"/>
    </row>
    <row r="27" spans="1:13" ht="10.5" customHeight="1">
      <c r="A27" s="33" t="s">
        <v>55</v>
      </c>
      <c r="B27" s="32"/>
      <c r="C27" s="32"/>
      <c r="D27" s="32"/>
      <c r="E27" s="31"/>
      <c r="F27" s="31"/>
      <c r="G27" s="34"/>
      <c r="H27" s="30"/>
      <c r="I27" s="30"/>
      <c r="J27" s="30"/>
      <c r="K27" s="30"/>
      <c r="L27" s="30"/>
      <c r="M27" s="30"/>
    </row>
    <row r="28" spans="1:13" ht="10.5" customHeight="1">
      <c r="A28" s="33"/>
      <c r="B28" s="720" t="s">
        <v>237</v>
      </c>
      <c r="C28" s="720"/>
      <c r="D28" s="720"/>
      <c r="E28" s="720"/>
      <c r="F28" s="720"/>
      <c r="G28" s="684" t="s">
        <v>52</v>
      </c>
      <c r="H28" s="684"/>
      <c r="I28" s="30"/>
      <c r="J28" s="30"/>
      <c r="K28" s="30"/>
      <c r="L28" s="30"/>
      <c r="M28" s="30"/>
    </row>
    <row r="29" spans="1:13" ht="13.5" customHeight="1">
      <c r="A29" s="14" t="s">
        <v>56</v>
      </c>
      <c r="B29" s="708" t="s">
        <v>228</v>
      </c>
      <c r="C29" s="708"/>
      <c r="D29" s="708"/>
      <c r="E29" s="708"/>
      <c r="F29" s="708"/>
      <c r="G29" s="712" t="s">
        <v>57</v>
      </c>
      <c r="H29" s="712"/>
      <c r="I29" s="30"/>
      <c r="J29" s="30"/>
      <c r="K29" s="30"/>
      <c r="L29" s="30"/>
      <c r="M29" s="30"/>
    </row>
    <row r="30" spans="1:13" ht="14.25" customHeight="1">
      <c r="A30" s="14"/>
      <c r="B30" s="911" t="s">
        <v>239</v>
      </c>
      <c r="C30" s="911"/>
      <c r="D30" s="911"/>
      <c r="E30" s="911"/>
      <c r="F30" s="911"/>
      <c r="G30" s="34"/>
      <c r="H30" s="34"/>
      <c r="I30" s="30"/>
      <c r="J30" s="30"/>
      <c r="K30" s="30"/>
      <c r="L30" s="30"/>
      <c r="M30" s="30"/>
    </row>
    <row r="31" spans="1:6" ht="29.25" customHeight="1" hidden="1">
      <c r="A31" s="5"/>
      <c r="B31" s="719"/>
      <c r="C31" s="719"/>
      <c r="D31" s="719"/>
      <c r="E31" s="718"/>
      <c r="F31" s="718"/>
    </row>
    <row r="32" spans="1:6" ht="11.25" customHeight="1" hidden="1">
      <c r="A32" s="7"/>
      <c r="B32" s="718"/>
      <c r="C32" s="718"/>
      <c r="D32" s="718"/>
      <c r="E32" s="718"/>
      <c r="F32" s="718"/>
    </row>
    <row r="33" spans="1:6" ht="30.75" customHeight="1" hidden="1">
      <c r="A33" s="8"/>
      <c r="B33" s="717"/>
      <c r="C33" s="717"/>
      <c r="D33" s="717"/>
      <c r="E33" s="717"/>
      <c r="F33" s="717"/>
    </row>
    <row r="34" spans="1:6" ht="10.5" customHeight="1" hidden="1">
      <c r="A34" s="9"/>
      <c r="B34" s="718"/>
      <c r="C34" s="718"/>
      <c r="D34" s="718"/>
      <c r="E34" s="718"/>
      <c r="F34" s="718"/>
    </row>
    <row r="35" spans="1:6" ht="33.75" customHeight="1" hidden="1">
      <c r="A35" s="9"/>
      <c r="B35" s="716"/>
      <c r="C35" s="716"/>
      <c r="D35" s="716"/>
      <c r="E35" s="716"/>
      <c r="F35" s="716"/>
    </row>
    <row r="36" spans="1:6" ht="12.75" hidden="1">
      <c r="A36" s="6"/>
      <c r="B36" s="2"/>
      <c r="C36" s="2"/>
      <c r="D36" s="2"/>
      <c r="E36" s="2"/>
      <c r="F36" s="2"/>
    </row>
    <row r="37" spans="1:6" ht="12.75" hidden="1">
      <c r="A37" s="6"/>
      <c r="B37" s="2"/>
      <c r="C37" s="2"/>
      <c r="D37" s="2"/>
      <c r="E37" s="2"/>
      <c r="F37" s="2"/>
    </row>
    <row r="38" spans="1:6" ht="12.75" hidden="1">
      <c r="A38" s="6"/>
      <c r="B38" s="2"/>
      <c r="C38" s="2"/>
      <c r="D38" s="2"/>
      <c r="E38" s="2"/>
      <c r="F38" s="2"/>
    </row>
    <row r="39" spans="1:6" ht="12.75" hidden="1">
      <c r="A39" s="6"/>
      <c r="B39" s="2"/>
      <c r="C39" s="2"/>
      <c r="D39" s="2"/>
      <c r="E39" s="2"/>
      <c r="F39" s="2"/>
    </row>
    <row r="40" spans="1:6" ht="12.75" hidden="1">
      <c r="A40" s="6"/>
      <c r="B40" s="2"/>
      <c r="C40" s="2"/>
      <c r="D40" s="2"/>
      <c r="E40" s="2"/>
      <c r="F40" s="2"/>
    </row>
    <row r="41" spans="1:6" ht="12.75" hidden="1">
      <c r="A41" s="6"/>
      <c r="B41" s="2"/>
      <c r="C41" s="2"/>
      <c r="D41" s="2"/>
      <c r="E41" s="2"/>
      <c r="F41" s="2"/>
    </row>
    <row r="42" spans="1:6" ht="12.75" hidden="1">
      <c r="A42" s="6"/>
      <c r="B42" s="2"/>
      <c r="C42" s="2"/>
      <c r="D42" s="2"/>
      <c r="E42" s="2"/>
      <c r="F42" s="2"/>
    </row>
    <row r="43" spans="1:6" ht="12.75" hidden="1">
      <c r="A43" s="6"/>
      <c r="B43" s="2"/>
      <c r="C43" s="2"/>
      <c r="D43" s="2"/>
      <c r="E43" s="2"/>
      <c r="F43" s="2"/>
    </row>
    <row r="44" spans="1:6" ht="12.75" hidden="1">
      <c r="A44" s="6"/>
      <c r="B44" s="2"/>
      <c r="C44" s="2"/>
      <c r="D44" s="2"/>
      <c r="E44" s="2"/>
      <c r="F44" s="2"/>
    </row>
    <row r="45" spans="1:6" ht="12.75" hidden="1">
      <c r="A45" s="6"/>
      <c r="B45" s="2"/>
      <c r="C45" s="2"/>
      <c r="D45" s="2"/>
      <c r="E45" s="2"/>
      <c r="F45" s="2"/>
    </row>
    <row r="46" spans="1:6" ht="12.75" hidden="1">
      <c r="A46" s="6"/>
      <c r="B46" s="2"/>
      <c r="C46" s="2"/>
      <c r="D46" s="2"/>
      <c r="E46" s="2"/>
      <c r="F46" s="2"/>
    </row>
    <row r="47" spans="1:6" ht="12.75" hidden="1">
      <c r="A47" s="6"/>
      <c r="B47" s="2"/>
      <c r="C47" s="2"/>
      <c r="D47" s="2"/>
      <c r="E47" s="2"/>
      <c r="F47" s="2"/>
    </row>
    <row r="48" spans="1:6" ht="12.75" hidden="1">
      <c r="A48" s="6"/>
      <c r="B48" s="2"/>
      <c r="C48" s="2"/>
      <c r="D48" s="2"/>
      <c r="E48" s="2"/>
      <c r="F48" s="2"/>
    </row>
    <row r="49" spans="1:6" ht="12.75" hidden="1">
      <c r="A49" s="6"/>
      <c r="B49" s="2"/>
      <c r="C49" s="2"/>
      <c r="D49" s="2"/>
      <c r="E49" s="2"/>
      <c r="F49" s="2"/>
    </row>
    <row r="50" spans="1:6" ht="12.75" hidden="1">
      <c r="A50" s="6"/>
      <c r="B50" s="2"/>
      <c r="C50" s="2"/>
      <c r="D50" s="2"/>
      <c r="E50" s="2"/>
      <c r="F50" s="2"/>
    </row>
    <row r="51" spans="1:6" ht="12.75" hidden="1">
      <c r="A51" s="6"/>
      <c r="B51" s="2"/>
      <c r="C51" s="2"/>
      <c r="D51" s="2"/>
      <c r="E51" s="2"/>
      <c r="F51" s="2"/>
    </row>
    <row r="52" spans="1:6" ht="12.75" hidden="1">
      <c r="A52" s="6"/>
      <c r="B52" s="2"/>
      <c r="C52" s="2"/>
      <c r="D52" s="2"/>
      <c r="E52" s="2"/>
      <c r="F52" s="2"/>
    </row>
    <row r="53" spans="1:6" ht="12.75" hidden="1">
      <c r="A53" s="6"/>
      <c r="B53" s="2"/>
      <c r="C53" s="2"/>
      <c r="D53" s="2"/>
      <c r="E53" s="2"/>
      <c r="F53" s="2"/>
    </row>
    <row r="54" spans="1:6" ht="12.75" hidden="1">
      <c r="A54" s="6"/>
      <c r="B54" s="2"/>
      <c r="C54" s="2"/>
      <c r="D54" s="2"/>
      <c r="E54" s="2"/>
      <c r="F54" s="2"/>
    </row>
    <row r="55" spans="1:6" ht="12.75" hidden="1">
      <c r="A55" s="6"/>
      <c r="B55" s="2"/>
      <c r="C55" s="2"/>
      <c r="D55" s="2"/>
      <c r="E55" s="2"/>
      <c r="F55" s="2"/>
    </row>
    <row r="56" spans="1:6" ht="12.75" hidden="1">
      <c r="A56" s="6"/>
      <c r="B56" s="2"/>
      <c r="C56" s="2"/>
      <c r="D56" s="2"/>
      <c r="E56" s="2"/>
      <c r="F56" s="2"/>
    </row>
    <row r="57" spans="1:6" ht="12.75" hidden="1">
      <c r="A57" s="6"/>
      <c r="B57" s="2"/>
      <c r="C57" s="2"/>
      <c r="D57" s="2"/>
      <c r="E57" s="2"/>
      <c r="F57" s="2"/>
    </row>
    <row r="58" spans="1:6" ht="12.75" hidden="1">
      <c r="A58" s="6"/>
      <c r="B58" s="2"/>
      <c r="C58" s="2"/>
      <c r="D58" s="2"/>
      <c r="E58" s="2"/>
      <c r="F58" s="2"/>
    </row>
    <row r="59" spans="1:6" ht="12.75" hidden="1">
      <c r="A59" s="6"/>
      <c r="B59" s="2"/>
      <c r="C59" s="2"/>
      <c r="D59" s="2"/>
      <c r="E59" s="2"/>
      <c r="F59" s="2"/>
    </row>
    <row r="60" spans="1:6" ht="12.75" hidden="1">
      <c r="A60" s="6"/>
      <c r="B60" s="2"/>
      <c r="C60" s="2"/>
      <c r="D60" s="2"/>
      <c r="E60" s="2"/>
      <c r="F60" s="2"/>
    </row>
    <row r="61" spans="1:6" ht="12.75" hidden="1">
      <c r="A61" s="6"/>
      <c r="B61" s="2"/>
      <c r="C61" s="2"/>
      <c r="D61" s="2"/>
      <c r="E61" s="2"/>
      <c r="F61" s="2"/>
    </row>
    <row r="62" spans="1:6" ht="12.75" hidden="1">
      <c r="A62" s="6"/>
      <c r="B62" s="2"/>
      <c r="C62" s="2"/>
      <c r="D62" s="2"/>
      <c r="E62" s="2"/>
      <c r="F62" s="2"/>
    </row>
    <row r="63" spans="1:6" ht="12.75" hidden="1">
      <c r="A63" s="6"/>
      <c r="B63" s="2"/>
      <c r="C63" s="2"/>
      <c r="D63" s="2"/>
      <c r="E63" s="2"/>
      <c r="F63" s="2"/>
    </row>
    <row r="64" spans="1:6" ht="12.75" hidden="1">
      <c r="A64" s="6"/>
      <c r="B64" s="2"/>
      <c r="C64" s="2"/>
      <c r="D64" s="2"/>
      <c r="E64" s="2"/>
      <c r="F64" s="2"/>
    </row>
    <row r="65" spans="1:6" ht="12.75" hidden="1">
      <c r="A65" s="6"/>
      <c r="B65" s="2"/>
      <c r="C65" s="2"/>
      <c r="D65" s="2"/>
      <c r="E65" s="2"/>
      <c r="F65" s="2"/>
    </row>
    <row r="66" spans="1:6" ht="12.75" hidden="1">
      <c r="A66" s="6"/>
      <c r="B66" s="2"/>
      <c r="C66" s="2"/>
      <c r="D66" s="2"/>
      <c r="E66" s="2"/>
      <c r="F66" s="2"/>
    </row>
    <row r="67" spans="1:6" ht="12.75" hidden="1">
      <c r="A67" s="6"/>
      <c r="B67" s="2"/>
      <c r="C67" s="2"/>
      <c r="D67" s="2"/>
      <c r="E67" s="2"/>
      <c r="F67" s="2"/>
    </row>
    <row r="68" spans="1:6" ht="12.75" hidden="1">
      <c r="A68" s="6"/>
      <c r="B68" s="2"/>
      <c r="C68" s="2"/>
      <c r="D68" s="2"/>
      <c r="E68" s="2"/>
      <c r="F68" s="2"/>
    </row>
    <row r="69" spans="1:6" ht="12.75" hidden="1">
      <c r="A69" s="6"/>
      <c r="B69" s="2"/>
      <c r="C69" s="2"/>
      <c r="D69" s="2"/>
      <c r="E69" s="2"/>
      <c r="F69" s="2"/>
    </row>
    <row r="70" spans="1:6" ht="12.75" hidden="1">
      <c r="A70" s="6"/>
      <c r="B70" s="2"/>
      <c r="C70" s="2"/>
      <c r="D70" s="2"/>
      <c r="E70" s="2"/>
      <c r="F70" s="2"/>
    </row>
    <row r="71" spans="1:6" ht="12.75" hidden="1">
      <c r="A71" s="6"/>
      <c r="B71" s="2"/>
      <c r="C71" s="2"/>
      <c r="D71" s="2"/>
      <c r="E71" s="2"/>
      <c r="F71" s="2"/>
    </row>
    <row r="72" spans="1:6" ht="12.75" hidden="1">
      <c r="A72" s="6"/>
      <c r="B72" s="2"/>
      <c r="C72" s="2"/>
      <c r="D72" s="2"/>
      <c r="E72" s="2"/>
      <c r="F72" s="2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spans="1:6" ht="12.75" hidden="1">
      <c r="A78" s="6"/>
      <c r="B78" s="2"/>
      <c r="C78" s="2"/>
      <c r="D78" s="2"/>
      <c r="E78" s="2"/>
      <c r="F78" s="2"/>
    </row>
    <row r="79" spans="1:6" ht="12.75" hidden="1">
      <c r="A79" s="6"/>
      <c r="B79" s="2"/>
      <c r="C79" s="2"/>
      <c r="D79" s="2"/>
      <c r="E79" s="2"/>
      <c r="F79" s="2"/>
    </row>
    <row r="80" spans="1:6" ht="12.75" hidden="1">
      <c r="A80" s="6"/>
      <c r="B80" s="2"/>
      <c r="C80" s="2"/>
      <c r="D80" s="2"/>
      <c r="E80" s="2"/>
      <c r="F80" s="2"/>
    </row>
    <row r="81" spans="1:6" ht="12.75" hidden="1">
      <c r="A81" s="6"/>
      <c r="B81" s="2"/>
      <c r="C81" s="2"/>
      <c r="D81" s="2"/>
      <c r="E81" s="2"/>
      <c r="F81" s="2"/>
    </row>
    <row r="82" spans="1:6" ht="12.75" hidden="1">
      <c r="A82" s="6"/>
      <c r="B82" s="2"/>
      <c r="C82" s="2"/>
      <c r="D82" s="2"/>
      <c r="E82" s="2"/>
      <c r="F82" s="2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6"/>
      <c r="B86" s="2"/>
      <c r="C86" s="2"/>
      <c r="D86" s="2"/>
      <c r="E86" s="2"/>
      <c r="F86" s="2"/>
    </row>
    <row r="87" spans="1:6" ht="12.75" hidden="1">
      <c r="A87" s="6"/>
      <c r="B87" s="2"/>
      <c r="C87" s="2"/>
      <c r="D87" s="2"/>
      <c r="E87" s="2"/>
      <c r="F87" s="2"/>
    </row>
    <row r="88" spans="1:6" ht="12.75" hidden="1">
      <c r="A88" s="6"/>
      <c r="B88" s="2"/>
      <c r="C88" s="2"/>
      <c r="D88" s="2"/>
      <c r="E88" s="2"/>
      <c r="F88" s="2"/>
    </row>
    <row r="89" spans="1:6" ht="12.75" hidden="1">
      <c r="A89" s="6"/>
      <c r="B89" s="2"/>
      <c r="C89" s="2"/>
      <c r="D89" s="2"/>
      <c r="E89" s="2"/>
      <c r="F89" s="2"/>
    </row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spans="4:5" ht="12.75">
      <c r="D287" s="31" t="s">
        <v>226</v>
      </c>
      <c r="E287" s="512" t="s">
        <v>227</v>
      </c>
    </row>
    <row r="288" spans="2:3" ht="12.75">
      <c r="B288" s="904" t="s">
        <v>241</v>
      </c>
      <c r="C288" s="676"/>
    </row>
  </sheetData>
  <sheetProtection/>
  <mergeCells count="54">
    <mergeCell ref="B34:F34"/>
    <mergeCell ref="B35:F35"/>
    <mergeCell ref="B29:F29"/>
    <mergeCell ref="B25:F25"/>
    <mergeCell ref="G29:H29"/>
    <mergeCell ref="B30:F30"/>
    <mergeCell ref="B31:F31"/>
    <mergeCell ref="B32:F32"/>
    <mergeCell ref="B33:F33"/>
    <mergeCell ref="A18:A19"/>
    <mergeCell ref="B18:B19"/>
    <mergeCell ref="H18:I18"/>
    <mergeCell ref="K18:L18"/>
    <mergeCell ref="H19:I19"/>
    <mergeCell ref="B28:F28"/>
    <mergeCell ref="G28:H28"/>
    <mergeCell ref="A20:A21"/>
    <mergeCell ref="B20:B21"/>
    <mergeCell ref="H20:I20"/>
    <mergeCell ref="E13:F13"/>
    <mergeCell ref="K21:L21"/>
    <mergeCell ref="H16:I16"/>
    <mergeCell ref="K16:L16"/>
    <mergeCell ref="H17:I17"/>
    <mergeCell ref="K17:L17"/>
    <mergeCell ref="K20:L20"/>
    <mergeCell ref="H21:I21"/>
    <mergeCell ref="C9:D9"/>
    <mergeCell ref="E9:F9"/>
    <mergeCell ref="K19:L19"/>
    <mergeCell ref="C14:D14"/>
    <mergeCell ref="E14:F14"/>
    <mergeCell ref="C15:D15"/>
    <mergeCell ref="E15:F15"/>
    <mergeCell ref="C12:D12"/>
    <mergeCell ref="E12:F12"/>
    <mergeCell ref="C13:D13"/>
    <mergeCell ref="A2:M2"/>
    <mergeCell ref="A3:A6"/>
    <mergeCell ref="B3:B6"/>
    <mergeCell ref="C3:M3"/>
    <mergeCell ref="C4:D4"/>
    <mergeCell ref="E4:F4"/>
    <mergeCell ref="C6:D6"/>
    <mergeCell ref="B288:C288"/>
    <mergeCell ref="E6:F6"/>
    <mergeCell ref="C7:D7"/>
    <mergeCell ref="E7:F7"/>
    <mergeCell ref="C10:D10"/>
    <mergeCell ref="E10:F10"/>
    <mergeCell ref="C11:D11"/>
    <mergeCell ref="E11:F11"/>
    <mergeCell ref="C8:D8"/>
    <mergeCell ref="E8:F8"/>
  </mergeCells>
  <printOptions/>
  <pageMargins left="1.1023622047244095" right="0.31496062992125984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9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:D9"/>
    </sheetView>
  </sheetViews>
  <sheetFormatPr defaultColWidth="9.00390625" defaultRowHeight="12.75"/>
  <cols>
    <col min="1" max="1" width="44.75390625" style="4" customWidth="1"/>
    <col min="2" max="2" width="6.625" style="1" customWidth="1"/>
    <col min="3" max="3" width="20.00390625" style="1" customWidth="1"/>
    <col min="4" max="4" width="15.125" style="1" customWidth="1"/>
    <col min="5" max="11" width="9.125" style="1" hidden="1" customWidth="1"/>
    <col min="12" max="12" width="17.625" style="1" customWidth="1"/>
    <col min="13" max="13" width="18.00390625" style="1" customWidth="1"/>
    <col min="14" max="14" width="17.375" style="1" customWidth="1"/>
    <col min="15" max="15" width="16.375" style="1" customWidth="1"/>
    <col min="16" max="16" width="16.625" style="1" customWidth="1"/>
    <col min="17" max="17" width="17.375" style="1" customWidth="1"/>
    <col min="18" max="16384" width="9.125" style="1" customWidth="1"/>
  </cols>
  <sheetData>
    <row r="1" spans="16:17" ht="16.5" customHeight="1">
      <c r="P1" s="24"/>
      <c r="Q1" s="24" t="s">
        <v>84</v>
      </c>
    </row>
    <row r="2" spans="1:17" ht="24.75" customHeight="1" thickBot="1">
      <c r="A2" s="721" t="s">
        <v>149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</row>
    <row r="3" spans="1:17" ht="16.5" customHeight="1" thickBot="1">
      <c r="A3" s="682" t="s">
        <v>4</v>
      </c>
      <c r="B3" s="682" t="s">
        <v>18</v>
      </c>
      <c r="C3" s="682" t="s">
        <v>89</v>
      </c>
      <c r="D3" s="687"/>
      <c r="E3" s="115"/>
      <c r="F3" s="115"/>
      <c r="G3" s="115"/>
      <c r="H3" s="115"/>
      <c r="I3" s="115"/>
      <c r="J3" s="115"/>
      <c r="K3" s="115"/>
      <c r="L3" s="723" t="s">
        <v>39</v>
      </c>
      <c r="M3" s="724"/>
      <c r="N3" s="724"/>
      <c r="O3" s="724"/>
      <c r="P3" s="724"/>
      <c r="Q3" s="722"/>
    </row>
    <row r="4" spans="1:17" ht="90" customHeight="1" thickBot="1">
      <c r="A4" s="682"/>
      <c r="B4" s="682"/>
      <c r="C4" s="687"/>
      <c r="D4" s="687"/>
      <c r="E4" s="115"/>
      <c r="F4" s="115"/>
      <c r="G4" s="115"/>
      <c r="H4" s="115"/>
      <c r="I4" s="115"/>
      <c r="J4" s="115"/>
      <c r="K4" s="115"/>
      <c r="L4" s="682" t="s">
        <v>90</v>
      </c>
      <c r="M4" s="682"/>
      <c r="N4" s="682" t="s">
        <v>170</v>
      </c>
      <c r="O4" s="682"/>
      <c r="P4" s="682" t="s">
        <v>107</v>
      </c>
      <c r="Q4" s="682"/>
    </row>
    <row r="5" spans="1:17" ht="13.5" customHeight="1" hidden="1">
      <c r="A5" s="682"/>
      <c r="B5" s="682"/>
      <c r="C5" s="687"/>
      <c r="D5" s="687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</row>
    <row r="6" spans="1:17" ht="13.5" customHeight="1" hidden="1" thickBot="1">
      <c r="A6" s="682"/>
      <c r="B6" s="682"/>
      <c r="C6" s="687"/>
      <c r="D6" s="687"/>
      <c r="E6" s="115"/>
      <c r="F6" s="115"/>
      <c r="G6" s="115"/>
      <c r="H6" s="115"/>
      <c r="I6" s="115"/>
      <c r="J6" s="115"/>
      <c r="K6" s="115"/>
      <c r="L6" s="681"/>
      <c r="M6" s="722"/>
      <c r="N6" s="722"/>
      <c r="O6" s="722"/>
      <c r="P6" s="722"/>
      <c r="Q6" s="722"/>
    </row>
    <row r="7" spans="1:17" s="3" customFormat="1" ht="15" customHeight="1" thickBot="1">
      <c r="A7" s="71">
        <v>1</v>
      </c>
      <c r="B7" s="75">
        <v>2</v>
      </c>
      <c r="C7" s="694">
        <v>4</v>
      </c>
      <c r="D7" s="694"/>
      <c r="E7" s="75"/>
      <c r="F7" s="75"/>
      <c r="G7" s="75"/>
      <c r="H7" s="75"/>
      <c r="I7" s="75"/>
      <c r="J7" s="75"/>
      <c r="K7" s="75"/>
      <c r="L7" s="694">
        <v>6</v>
      </c>
      <c r="M7" s="687"/>
      <c r="N7" s="694">
        <v>8</v>
      </c>
      <c r="O7" s="687"/>
      <c r="P7" s="694">
        <v>10</v>
      </c>
      <c r="Q7" s="687"/>
    </row>
    <row r="8" spans="1:17" s="50" customFormat="1" ht="40.5" customHeight="1">
      <c r="A8" s="117" t="s">
        <v>81</v>
      </c>
      <c r="B8" s="61">
        <v>300</v>
      </c>
      <c r="C8" s="692">
        <f>L8+'0106-25_0113_0412_0505 справка'!P8+'0106-25_0113_0412_0505 справка'!R8+'0605_0709_0804_0909_1006справ '!E8+'0605_0709_0804_0909_1006справ '!N8+'0605_0709_0804_0909_1006справ '!P8+'0605_0709_0804_0909_1006справ '!R8+'0605_0709_0804_0909_1006справ '!C8+'1105_1204справ'!C8+'1105_1204справ'!E8+'0106-25_0113_0412_0505 справка'!N8</f>
        <v>11</v>
      </c>
      <c r="D8" s="693"/>
      <c r="E8" s="289"/>
      <c r="F8" s="289"/>
      <c r="G8" s="289"/>
      <c r="H8" s="289"/>
      <c r="I8" s="289"/>
      <c r="J8" s="289"/>
      <c r="K8" s="289"/>
      <c r="L8" s="692">
        <f>'справка всего_ 0102-03_0103'!N8+'справка всего_ 0102-03_0103'!P8+'0103-04,11,12-0104 справка'!Q8+'0104-04,08_0106 справка'!G8+'0106-25_0113_0412_0505 справка'!L8</f>
        <v>11</v>
      </c>
      <c r="M8" s="693"/>
      <c r="N8" s="692"/>
      <c r="O8" s="693"/>
      <c r="P8" s="692">
        <f>'0103-04,11,12-0104 справка'!C8+'0103-04,11,12-0104 справка'!M8+'0103-04,11,12-0104 справка'!O8</f>
        <v>1</v>
      </c>
      <c r="Q8" s="693"/>
    </row>
    <row r="9" spans="1:17" ht="51.75" customHeight="1">
      <c r="A9" s="118" t="s">
        <v>156</v>
      </c>
      <c r="B9" s="62">
        <v>400</v>
      </c>
      <c r="C9" s="688">
        <f>L9+'0106-25_0113_0412_0505 справка'!P9+'0106-25_0113_0412_0505 справка'!R9+'0605_0709_0804_0909_1006справ '!E9+'0605_0709_0804_0909_1006справ '!N9+'0605_0709_0804_0909_1006справ '!P9+'0605_0709_0804_0909_1006справ '!R9+'0605_0709_0804_0909_1006справ '!C9+'1105_1204справ'!C9+'1105_1204справ'!E9+'0106-25_0113_0412_0505 справка'!N9</f>
        <v>4131</v>
      </c>
      <c r="D9" s="689"/>
      <c r="E9" s="291"/>
      <c r="F9" s="291"/>
      <c r="G9" s="291"/>
      <c r="H9" s="291"/>
      <c r="I9" s="291"/>
      <c r="J9" s="291"/>
      <c r="K9" s="291"/>
      <c r="L9" s="688">
        <f>'справка всего_ 0102-03_0103'!N9+'справка всего_ 0102-03_0103'!P9+'0103-04,11,12-0104 справка'!Q9+'0104-04,08_0106 справка'!G9+'0106-25_0113_0412_0505 справка'!L9</f>
        <v>4131</v>
      </c>
      <c r="M9" s="689"/>
      <c r="N9" s="688"/>
      <c r="O9" s="689"/>
      <c r="P9" s="688">
        <f>'0103-04,11,12-0104 справка'!C9+'0103-04,11,12-0104 справка'!M9+'0103-04,11,12-0104 справка'!O9</f>
        <v>176</v>
      </c>
      <c r="Q9" s="689"/>
    </row>
    <row r="10" spans="1:17" ht="16.5" customHeight="1">
      <c r="A10" s="119" t="s">
        <v>72</v>
      </c>
      <c r="B10" s="63"/>
      <c r="C10" s="690">
        <f>L10+'0106-25_0113_0412_0505 справка'!P10+'0106-25_0113_0412_0505 справка'!R10+'0605_0709_0804_0909_1006справ '!E10+'0605_0709_0804_0909_1006справ '!N10+'0605_0709_0804_0909_1006справ '!P10+'0605_0709_0804_0909_1006справ '!R10+'0605_0709_0804_0909_1006справ '!C10+'1105_1204справ'!C10+'1105_1204справ'!E10+'0106-25_0113_0412_0505 справка'!N10</f>
        <v>0</v>
      </c>
      <c r="D10" s="691"/>
      <c r="E10" s="291"/>
      <c r="F10" s="291"/>
      <c r="G10" s="291"/>
      <c r="H10" s="291"/>
      <c r="I10" s="291"/>
      <c r="J10" s="291"/>
      <c r="K10" s="291"/>
      <c r="L10" s="690">
        <f>'справка всего_ 0102-03_0103'!N10+'справка всего_ 0102-03_0103'!P10+'0103-04,11,12-0104 справка'!Q10+'0104-04,08_0106 справка'!G10+'0106-25_0113_0412_0505 справка'!L10+'0605_0709_0804_0909_1006справ '!C10</f>
        <v>0</v>
      </c>
      <c r="M10" s="691"/>
      <c r="N10" s="690"/>
      <c r="O10" s="691"/>
      <c r="P10" s="690"/>
      <c r="Q10" s="691"/>
    </row>
    <row r="11" spans="1:17" ht="27.75" customHeight="1">
      <c r="A11" s="120" t="s">
        <v>151</v>
      </c>
      <c r="B11" s="64">
        <v>410</v>
      </c>
      <c r="C11" s="714">
        <f>L11+'0106-25_0113_0412_0505 справка'!P11+'0106-25_0113_0412_0505 справка'!R11+'0605_0709_0804_0909_1006справ '!E11+'0605_0709_0804_0909_1006справ '!N11+'0605_0709_0804_0909_1006справ '!P11+'0605_0709_0804_0909_1006справ '!R11+'0605_0709_0804_0909_1006справ '!C11+'1105_1204справ'!C11+'1105_1204справ'!E11+'0106-25_0113_0412_0505 справка'!N11</f>
        <v>893</v>
      </c>
      <c r="D11" s="715"/>
      <c r="E11" s="291"/>
      <c r="F11" s="291"/>
      <c r="G11" s="291"/>
      <c r="H11" s="291"/>
      <c r="I11" s="291"/>
      <c r="J11" s="291"/>
      <c r="K11" s="291"/>
      <c r="L11" s="714">
        <f>'справка всего_ 0102-03_0103'!N11+'справка всего_ 0102-03_0103'!P11+'0103-04,11,12-0104 справка'!Q11+'0104-04,08_0106 справка'!G11+'0106-25_0113_0412_0505 справка'!L11</f>
        <v>893</v>
      </c>
      <c r="M11" s="715"/>
      <c r="N11" s="714"/>
      <c r="O11" s="715"/>
      <c r="P11" s="714">
        <f>'0103-04,11,12-0104 справка'!C11+'0103-04,11,12-0104 справка'!M11+'0103-04,11,12-0104 справка'!O11</f>
        <v>0</v>
      </c>
      <c r="Q11" s="715"/>
    </row>
    <row r="12" spans="1:17" ht="29.25" customHeight="1">
      <c r="A12" s="121" t="s">
        <v>152</v>
      </c>
      <c r="B12" s="65">
        <v>420</v>
      </c>
      <c r="C12" s="688">
        <f>L12+'0106-25_0113_0412_0505 справка'!P12+'0106-25_0113_0412_0505 справка'!R12+'0605_0709_0804_0909_1006справ '!E12+'0605_0709_0804_0909_1006справ '!N12+'0605_0709_0804_0909_1006справ '!P12+'0605_0709_0804_0909_1006справ '!R12+'0605_0709_0804_0909_1006справ '!C12+'1105_1204справ'!C12+'1105_1204справ'!E12+'0106-25_0113_0412_0505 справка'!N12</f>
        <v>723</v>
      </c>
      <c r="D12" s="689"/>
      <c r="E12" s="291"/>
      <c r="F12" s="291"/>
      <c r="G12" s="291"/>
      <c r="H12" s="291"/>
      <c r="I12" s="291"/>
      <c r="J12" s="291"/>
      <c r="K12" s="291"/>
      <c r="L12" s="688">
        <f>'справка всего_ 0102-03_0103'!N12+'справка всего_ 0102-03_0103'!P12+'0103-04,11,12-0104 справка'!Q12+'0104-04,08_0106 справка'!G12+'0106-25_0113_0412_0505 справка'!L12</f>
        <v>723</v>
      </c>
      <c r="M12" s="689"/>
      <c r="N12" s="688"/>
      <c r="O12" s="689"/>
      <c r="P12" s="688">
        <f>'0103-04,11,12-0104 справка'!C12+'0103-04,11,12-0104 справка'!M12+'0103-04,11,12-0104 справка'!O12</f>
        <v>0</v>
      </c>
      <c r="Q12" s="689"/>
    </row>
    <row r="13" spans="1:17" ht="26.25" customHeight="1">
      <c r="A13" s="121" t="s">
        <v>153</v>
      </c>
      <c r="B13" s="65">
        <v>430</v>
      </c>
      <c r="C13" s="688">
        <f>L13+'0106-25_0113_0412_0505 справка'!P13+'0106-25_0113_0412_0505 справка'!R13+'0605_0709_0804_0909_1006справ '!E13+'0605_0709_0804_0909_1006справ '!N13+'0605_0709_0804_0909_1006справ '!P13+'0605_0709_0804_0909_1006справ '!R13+'0605_0709_0804_0909_1006справ '!C13+'1105_1204справ'!C13+'1105_1204справ'!E13+'0106-25_0113_0412_0505 справка'!N13</f>
        <v>892</v>
      </c>
      <c r="D13" s="689"/>
      <c r="E13" s="291"/>
      <c r="F13" s="291"/>
      <c r="G13" s="291"/>
      <c r="H13" s="291"/>
      <c r="I13" s="291"/>
      <c r="J13" s="291"/>
      <c r="K13" s="291"/>
      <c r="L13" s="688">
        <f>'справка всего_ 0102-03_0103'!N13+'справка всего_ 0102-03_0103'!P13+'0103-04,11,12-0104 справка'!Q13+'0104-04,08_0106 справка'!G13+'0106-25_0113_0412_0505 справка'!L13</f>
        <v>892</v>
      </c>
      <c r="M13" s="689"/>
      <c r="N13" s="688"/>
      <c r="O13" s="689"/>
      <c r="P13" s="688">
        <f>'0103-04,11,12-0104 справка'!C13+'0103-04,11,12-0104 справка'!M13+'0103-04,11,12-0104 справка'!O13</f>
        <v>176</v>
      </c>
      <c r="Q13" s="689"/>
    </row>
    <row r="14" spans="1:17" ht="29.25" customHeight="1">
      <c r="A14" s="121" t="s">
        <v>154</v>
      </c>
      <c r="B14" s="65">
        <v>440</v>
      </c>
      <c r="C14" s="710">
        <f>L14+'0106-25_0113_0412_0505 справка'!P14+'0106-25_0113_0412_0505 справка'!R14+'0605_0709_0804_0909_1006справ '!E14+'0605_0709_0804_0909_1006справ '!N14+'0605_0709_0804_0909_1006справ '!P14+'0605_0709_0804_0909_1006справ '!R14+'0605_0709_0804_0909_1006справ '!C14+'1105_1204справ'!C14+'1105_1204справ'!E14+'0106-25_0113_0412_0505 справка'!N14</f>
        <v>1519</v>
      </c>
      <c r="D14" s="710"/>
      <c r="E14" s="291"/>
      <c r="F14" s="291"/>
      <c r="G14" s="291"/>
      <c r="H14" s="291"/>
      <c r="I14" s="291"/>
      <c r="J14" s="291"/>
      <c r="K14" s="291"/>
      <c r="L14" s="710">
        <f>'справка всего_ 0102-03_0103'!N14+'справка всего_ 0102-03_0103'!P14+'0103-04,11,12-0104 справка'!Q14+'0104-04,08_0106 справка'!G14+'0106-25_0113_0412_0505 справка'!L14</f>
        <v>1519</v>
      </c>
      <c r="M14" s="710"/>
      <c r="N14" s="710"/>
      <c r="O14" s="710"/>
      <c r="P14" s="710">
        <f>'0103-04,11,12-0104 справка'!C14+'0103-04,11,12-0104 справка'!M14+'0103-04,11,12-0104 справка'!O14</f>
        <v>0</v>
      </c>
      <c r="Q14" s="710"/>
    </row>
    <row r="15" spans="1:17" ht="31.5" customHeight="1" thickBot="1">
      <c r="A15" s="121" t="s">
        <v>155</v>
      </c>
      <c r="B15" s="65">
        <v>450</v>
      </c>
      <c r="C15" s="709">
        <f>L15+'0106-25_0113_0412_0505 справка'!P15+'0106-25_0113_0412_0505 справка'!R15+'0605_0709_0804_0909_1006справ '!E15+'0605_0709_0804_0909_1006справ '!N15+'0605_0709_0804_0909_1006справ '!P15+'0605_0709_0804_0909_1006справ '!R15+'0605_0709_0804_0909_1006справ '!C15+'1105_1204справ'!C15+'1105_1204справ'!E15+'0106-25_0113_0412_0505 справка'!N15</f>
        <v>104</v>
      </c>
      <c r="D15" s="709"/>
      <c r="E15" s="292"/>
      <c r="F15" s="292"/>
      <c r="G15" s="292"/>
      <c r="H15" s="292"/>
      <c r="I15" s="292"/>
      <c r="J15" s="292"/>
      <c r="K15" s="292"/>
      <c r="L15" s="709">
        <f>'справка всего_ 0102-03_0103'!N15+'справка всего_ 0102-03_0103'!P15+'0103-04,11,12-0104 справка'!Q15+'0104-04,08_0106 справка'!G15+'0106-25_0113_0412_0505 справка'!L15</f>
        <v>104</v>
      </c>
      <c r="M15" s="709"/>
      <c r="N15" s="709"/>
      <c r="O15" s="709"/>
      <c r="P15" s="709">
        <f>'0103-04,11,12-0104 справка'!C15+'0103-04,11,12-0104 справка'!M15+'0103-04,11,12-0104 справка'!O15</f>
        <v>0</v>
      </c>
      <c r="Q15" s="709"/>
    </row>
    <row r="16" spans="1:17" ht="33.75" customHeight="1">
      <c r="A16" s="122" t="s">
        <v>4</v>
      </c>
      <c r="B16" s="66"/>
      <c r="C16" s="231" t="s">
        <v>150</v>
      </c>
      <c r="D16" s="307" t="s">
        <v>59</v>
      </c>
      <c r="E16" s="231" t="s">
        <v>50</v>
      </c>
      <c r="F16" s="700" t="s">
        <v>51</v>
      </c>
      <c r="G16" s="701"/>
      <c r="H16" s="307" t="s">
        <v>50</v>
      </c>
      <c r="I16" s="700" t="s">
        <v>51</v>
      </c>
      <c r="J16" s="701"/>
      <c r="K16" s="307" t="s">
        <v>50</v>
      </c>
      <c r="L16" s="231" t="s">
        <v>150</v>
      </c>
      <c r="M16" s="307" t="s">
        <v>59</v>
      </c>
      <c r="N16" s="231" t="s">
        <v>150</v>
      </c>
      <c r="O16" s="577" t="s">
        <v>59</v>
      </c>
      <c r="P16" s="597" t="s">
        <v>150</v>
      </c>
      <c r="Q16" s="598" t="s">
        <v>59</v>
      </c>
    </row>
    <row r="17" spans="1:17" ht="14.25" customHeight="1" thickBot="1">
      <c r="A17" s="123">
        <v>1</v>
      </c>
      <c r="B17" s="67">
        <v>2</v>
      </c>
      <c r="C17" s="311">
        <v>3</v>
      </c>
      <c r="D17" s="308">
        <v>4</v>
      </c>
      <c r="E17" s="293">
        <v>5</v>
      </c>
      <c r="F17" s="713">
        <v>6</v>
      </c>
      <c r="G17" s="713"/>
      <c r="H17" s="294">
        <v>7</v>
      </c>
      <c r="I17" s="713">
        <v>8</v>
      </c>
      <c r="J17" s="713"/>
      <c r="K17" s="294">
        <v>9</v>
      </c>
      <c r="L17" s="308">
        <v>5</v>
      </c>
      <c r="M17" s="309">
        <v>6</v>
      </c>
      <c r="N17" s="308">
        <v>7</v>
      </c>
      <c r="O17" s="309">
        <v>8</v>
      </c>
      <c r="P17" s="599">
        <v>9</v>
      </c>
      <c r="Q17" s="310">
        <v>10</v>
      </c>
    </row>
    <row r="18" spans="1:17" ht="15" customHeight="1">
      <c r="A18" s="704" t="s">
        <v>157</v>
      </c>
      <c r="B18" s="68"/>
      <c r="C18" s="295"/>
      <c r="D18" s="296"/>
      <c r="E18" s="297"/>
      <c r="F18" s="711"/>
      <c r="G18" s="711"/>
      <c r="H18" s="298"/>
      <c r="I18" s="711"/>
      <c r="J18" s="711"/>
      <c r="K18" s="298"/>
      <c r="L18" s="298"/>
      <c r="M18" s="299"/>
      <c r="N18" s="298"/>
      <c r="O18" s="299"/>
      <c r="P18" s="600"/>
      <c r="Q18" s="300"/>
    </row>
    <row r="19" spans="1:17" ht="35.25" customHeight="1">
      <c r="A19" s="705"/>
      <c r="B19" s="69">
        <v>460</v>
      </c>
      <c r="C19" s="290">
        <f>L19+'0106-25_0113_0412_0505 справка'!N19+'0106-25_0113_0412_0505 справка'!P19+'0106-25_0113_0412_0505 справка'!R19+'0605_0709_0804_0909_1006справ '!C19+'0605_0709_0804_0909_1006справ '!E19+'0605_0709_0804_0909_1006справ '!N19+'0605_0709_0804_0909_1006справ '!P19+'0605_0709_0804_0909_1006справ '!R19+'1105_1204справ'!C19+'1105_1204справ'!E19</f>
        <v>17</v>
      </c>
      <c r="D19" s="290">
        <f>M19+'0106-25_0113_0412_0505 справка'!O19+'0106-25_0113_0412_0505 справка'!Q19+'0106-25_0113_0412_0505 справка'!S19+'0605_0709_0804_0909_1006справ '!D19+'0605_0709_0804_0909_1006справ '!F19+'0605_0709_0804_0909_1006справ '!O19+'0605_0709_0804_0909_1006справ '!Q19+'0605_0709_0804_0909_1006справ '!S19+'1105_1204справ'!D19+'1105_1204справ'!F19</f>
        <v>17</v>
      </c>
      <c r="E19" s="301"/>
      <c r="F19" s="696"/>
      <c r="G19" s="696"/>
      <c r="H19" s="302"/>
      <c r="I19" s="696"/>
      <c r="J19" s="696"/>
      <c r="K19" s="302"/>
      <c r="L19" s="614">
        <f>'справка всего_ 0102-03_0103'!N19+'справка всего_ 0102-03_0103'!P19+'0103-04,11,12-0104 справка'!Q19+'0104-04,08_0106 справка'!G19+'0106-25_0113_0412_0505 справка'!L19</f>
        <v>17</v>
      </c>
      <c r="M19" s="614">
        <f>'справка всего_ 0102-03_0103'!O19+'справка всего_ 0102-03_0103'!Q19+'0103-04,11,12-0104 справка'!R19+'0104-04,08_0106 справка'!H19+'0106-25_0113_0412_0505 справка'!M19</f>
        <v>17</v>
      </c>
      <c r="N19" s="615"/>
      <c r="O19" s="616"/>
      <c r="P19" s="622">
        <f>'0103-04,11,12-0104 справка'!C19+'0103-04,11,12-0104 справка'!M19+'0103-04,11,12-0104 справка'!O19</f>
        <v>0</v>
      </c>
      <c r="Q19" s="623">
        <f>'0103-04,11,12-0104 справка'!D19+'0103-04,11,12-0104 справка'!N19+'0103-04,11,12-0104 справка'!P19</f>
        <v>0</v>
      </c>
    </row>
    <row r="20" spans="1:17" ht="8.25" customHeight="1">
      <c r="A20" s="706" t="s">
        <v>158</v>
      </c>
      <c r="B20" s="63"/>
      <c r="C20" s="304"/>
      <c r="D20" s="304"/>
      <c r="E20" s="303"/>
      <c r="F20" s="686"/>
      <c r="G20" s="686"/>
      <c r="H20" s="304"/>
      <c r="I20" s="686"/>
      <c r="J20" s="686"/>
      <c r="K20" s="304"/>
      <c r="L20" s="617"/>
      <c r="M20" s="617"/>
      <c r="N20" s="617"/>
      <c r="O20" s="618"/>
      <c r="P20" s="624"/>
      <c r="Q20" s="625"/>
    </row>
    <row r="21" spans="1:17" ht="27" customHeight="1" thickBot="1">
      <c r="A21" s="707"/>
      <c r="B21" s="70">
        <v>470</v>
      </c>
      <c r="C21" s="290">
        <f>L21+'0106-25_0113_0412_0505 справка'!N21+'0106-25_0113_0412_0505 справка'!P21+'0106-25_0113_0412_0505 справка'!R21+'0605_0709_0804_0909_1006справ '!C21+'0605_0709_0804_0909_1006справ '!E21+'0605_0709_0804_0909_1006справ '!N21+'0605_0709_0804_0909_1006справ '!P21+'0605_0709_0804_0909_1006справ '!R21+'1105_1204справ'!C21+'1105_1204справ'!E21</f>
        <v>0</v>
      </c>
      <c r="D21" s="290">
        <f>M21+'0106-25_0113_0412_0505 справка'!O21+'0106-25_0113_0412_0505 справка'!Q21+'0106-25_0113_0412_0505 справка'!S21+'0605_0709_0804_0909_1006справ '!D21+'0605_0709_0804_0909_1006справ '!F21+'0605_0709_0804_0909_1006справ '!O21+'0605_0709_0804_0909_1006справ '!Q21+'0605_0709_0804_0909_1006справ '!S21+'1105_1204справ'!D21+'1105_1204справ'!F21</f>
        <v>0</v>
      </c>
      <c r="E21" s="305"/>
      <c r="F21" s="699"/>
      <c r="G21" s="699"/>
      <c r="H21" s="306"/>
      <c r="I21" s="699"/>
      <c r="J21" s="699"/>
      <c r="K21" s="306"/>
      <c r="L21" s="619">
        <f>'справка всего_ 0102-03_0103'!N21+'справка всего_ 0102-03_0103'!P21+'0103-04,11,12-0104 справка'!Q21+'0104-04,08_0106 справка'!G21+'0106-25_0113_0412_0505 справка'!L21</f>
        <v>0</v>
      </c>
      <c r="M21" s="619">
        <f>'справка всего_ 0102-03_0103'!O21+'справка всего_ 0102-03_0103'!Q21+'0103-04,11,12-0104 справка'!R21+'0104-04,08_0106 справка'!H21+'0106-25_0113_0412_0505 справка'!M21</f>
        <v>0</v>
      </c>
      <c r="N21" s="620"/>
      <c r="O21" s="621"/>
      <c r="P21" s="626">
        <f>'0103-04,11,12-0104 справка'!C21+'0103-04,11,12-0104 справка'!M21+'0103-04,11,12-0104 справка'!O21</f>
        <v>0</v>
      </c>
      <c r="Q21" s="627">
        <f>'0103-04,11,12-0104 справка'!D21+'0103-04,11,12-0104 справка'!N21+'0103-04,11,12-0104 справка'!P21</f>
        <v>0</v>
      </c>
    </row>
    <row r="22" spans="1:15" ht="20.25" customHeight="1">
      <c r="A22" s="29"/>
      <c r="B22" s="29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7" ht="24.75" customHeight="1">
      <c r="A23" s="702"/>
      <c r="B23" s="703"/>
      <c r="C23" s="703"/>
      <c r="D23" s="703"/>
      <c r="E23" s="703"/>
      <c r="F23" s="703"/>
      <c r="G23" s="703"/>
      <c r="H23" s="703"/>
      <c r="I23" s="703"/>
      <c r="J23" s="703"/>
      <c r="K23" s="703"/>
      <c r="L23" s="703"/>
      <c r="M23" s="703"/>
      <c r="N23" s="703"/>
      <c r="O23" s="703"/>
      <c r="P23" s="703"/>
      <c r="Q23" s="703"/>
    </row>
    <row r="24" spans="1:15" ht="24.75" customHeight="1">
      <c r="A24" s="3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24.75" customHeight="1">
      <c r="A25" s="3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5" customHeight="1">
      <c r="A26" s="32"/>
      <c r="B26" s="697"/>
      <c r="C26" s="698"/>
      <c r="D26" s="698"/>
      <c r="E26" s="30"/>
      <c r="F26" s="30"/>
      <c r="G26" s="30"/>
      <c r="H26" s="30"/>
      <c r="I26" s="30"/>
      <c r="J26" s="30"/>
      <c r="K26" s="30"/>
      <c r="L26" s="36"/>
      <c r="M26" s="685"/>
      <c r="N26" s="675"/>
      <c r="O26" s="30"/>
    </row>
    <row r="27" spans="1:15" ht="11.25" customHeight="1">
      <c r="A27" s="32"/>
      <c r="B27" s="32"/>
      <c r="C27" s="695"/>
      <c r="D27" s="695"/>
      <c r="E27" s="14"/>
      <c r="F27" s="30"/>
      <c r="G27" s="30"/>
      <c r="H27" s="30"/>
      <c r="I27" s="30"/>
      <c r="J27" s="30"/>
      <c r="K27" s="30"/>
      <c r="L27" s="30"/>
      <c r="M27" s="708"/>
      <c r="N27" s="708"/>
      <c r="O27" s="30"/>
    </row>
    <row r="28" spans="1:15" ht="10.5" customHeight="1">
      <c r="A28" s="33"/>
      <c r="B28" s="32"/>
      <c r="C28" s="31"/>
      <c r="D28" s="31"/>
      <c r="E28" s="34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0.5" customHeight="1">
      <c r="A29" s="33"/>
      <c r="B29" s="720"/>
      <c r="C29" s="720"/>
      <c r="D29" s="720"/>
      <c r="E29" s="684"/>
      <c r="F29" s="684"/>
      <c r="G29" s="30"/>
      <c r="H29" s="30"/>
      <c r="I29" s="30"/>
      <c r="J29" s="30"/>
      <c r="K29" s="30"/>
      <c r="L29" s="30"/>
      <c r="M29" s="685"/>
      <c r="N29" s="675"/>
      <c r="O29" s="30"/>
    </row>
    <row r="30" spans="1:15" ht="13.5" customHeight="1">
      <c r="A30" s="14"/>
      <c r="B30" s="708"/>
      <c r="C30" s="708"/>
      <c r="D30" s="708"/>
      <c r="E30" s="712"/>
      <c r="F30" s="712"/>
      <c r="G30" s="30"/>
      <c r="H30" s="30"/>
      <c r="I30" s="30"/>
      <c r="J30" s="30"/>
      <c r="K30" s="30"/>
      <c r="L30" s="30"/>
      <c r="M30" s="708"/>
      <c r="N30" s="708"/>
      <c r="O30" s="30"/>
    </row>
    <row r="31" spans="1:15" ht="14.25" customHeight="1">
      <c r="A31" s="14"/>
      <c r="B31" s="31"/>
      <c r="C31" s="31"/>
      <c r="D31" s="31"/>
      <c r="E31" s="34"/>
      <c r="F31" s="34"/>
      <c r="G31" s="30"/>
      <c r="H31" s="30"/>
      <c r="I31" s="30"/>
      <c r="J31" s="30"/>
      <c r="K31" s="30"/>
      <c r="L31" s="30"/>
      <c r="M31" s="30"/>
      <c r="N31" s="30"/>
      <c r="O31" s="30"/>
    </row>
    <row r="32" spans="1:4" ht="29.25" customHeight="1" hidden="1">
      <c r="A32" s="5"/>
      <c r="B32" s="719"/>
      <c r="C32" s="718"/>
      <c r="D32" s="718"/>
    </row>
    <row r="33" spans="1:4" ht="11.25" customHeight="1" hidden="1">
      <c r="A33" s="7"/>
      <c r="B33" s="718"/>
      <c r="C33" s="718"/>
      <c r="D33" s="718"/>
    </row>
    <row r="34" spans="1:4" ht="30.75" customHeight="1" hidden="1">
      <c r="A34" s="8"/>
      <c r="B34" s="717"/>
      <c r="C34" s="717"/>
      <c r="D34" s="717"/>
    </row>
    <row r="35" spans="1:4" ht="10.5" customHeight="1" hidden="1">
      <c r="A35" s="9"/>
      <c r="B35" s="718"/>
      <c r="C35" s="718"/>
      <c r="D35" s="718"/>
    </row>
    <row r="36" spans="1:4" ht="33.75" customHeight="1" hidden="1">
      <c r="A36" s="9"/>
      <c r="B36" s="716"/>
      <c r="C36" s="716"/>
      <c r="D36" s="716"/>
    </row>
    <row r="37" spans="1:4" ht="12.75" hidden="1">
      <c r="A37" s="6"/>
      <c r="B37" s="2"/>
      <c r="C37" s="2"/>
      <c r="D37" s="2"/>
    </row>
    <row r="38" spans="1:4" ht="12.75" hidden="1">
      <c r="A38" s="6"/>
      <c r="B38" s="2"/>
      <c r="C38" s="2"/>
      <c r="D38" s="2"/>
    </row>
    <row r="39" spans="1:4" ht="12.75" hidden="1">
      <c r="A39" s="6"/>
      <c r="B39" s="2"/>
      <c r="C39" s="2"/>
      <c r="D39" s="2"/>
    </row>
    <row r="40" spans="1:4" ht="12.75" hidden="1">
      <c r="A40" s="6"/>
      <c r="B40" s="2"/>
      <c r="C40" s="2"/>
      <c r="D40" s="2"/>
    </row>
    <row r="41" spans="1:4" ht="12.75" hidden="1">
      <c r="A41" s="6"/>
      <c r="B41" s="2"/>
      <c r="C41" s="2"/>
      <c r="D41" s="2"/>
    </row>
    <row r="42" spans="1:4" ht="12.75" hidden="1">
      <c r="A42" s="6"/>
      <c r="B42" s="2"/>
      <c r="C42" s="2"/>
      <c r="D42" s="2"/>
    </row>
    <row r="43" spans="1:4" ht="12.75" hidden="1">
      <c r="A43" s="6"/>
      <c r="B43" s="2"/>
      <c r="C43" s="2"/>
      <c r="D43" s="2"/>
    </row>
    <row r="44" spans="1:4" ht="12.75" hidden="1">
      <c r="A44" s="6"/>
      <c r="B44" s="2"/>
      <c r="C44" s="2"/>
      <c r="D44" s="2"/>
    </row>
    <row r="45" spans="1:4" ht="12.75" hidden="1">
      <c r="A45" s="6"/>
      <c r="B45" s="2"/>
      <c r="C45" s="2"/>
      <c r="D45" s="2"/>
    </row>
    <row r="46" spans="1:4" ht="12.75" hidden="1">
      <c r="A46" s="6"/>
      <c r="B46" s="2"/>
      <c r="C46" s="2"/>
      <c r="D46" s="2"/>
    </row>
    <row r="47" spans="1:4" ht="12.75" hidden="1">
      <c r="A47" s="6"/>
      <c r="B47" s="2"/>
      <c r="C47" s="2"/>
      <c r="D47" s="2"/>
    </row>
    <row r="48" spans="1:4" ht="12.75" hidden="1">
      <c r="A48" s="6"/>
      <c r="B48" s="2"/>
      <c r="C48" s="2"/>
      <c r="D48" s="2"/>
    </row>
    <row r="49" spans="1:4" ht="12.75" hidden="1">
      <c r="A49" s="6"/>
      <c r="B49" s="2"/>
      <c r="C49" s="2"/>
      <c r="D49" s="2"/>
    </row>
    <row r="50" spans="1:4" ht="12.75" hidden="1">
      <c r="A50" s="6"/>
      <c r="B50" s="2"/>
      <c r="C50" s="2"/>
      <c r="D50" s="2"/>
    </row>
    <row r="51" spans="1:4" ht="12.75" hidden="1">
      <c r="A51" s="6"/>
      <c r="B51" s="2"/>
      <c r="C51" s="2"/>
      <c r="D51" s="2"/>
    </row>
    <row r="52" spans="1:4" ht="12.75" hidden="1">
      <c r="A52" s="6"/>
      <c r="B52" s="2"/>
      <c r="C52" s="2"/>
      <c r="D52" s="2"/>
    </row>
    <row r="53" spans="1:4" ht="12.75" hidden="1">
      <c r="A53" s="6"/>
      <c r="B53" s="2"/>
      <c r="C53" s="2"/>
      <c r="D53" s="2"/>
    </row>
    <row r="54" spans="1:4" ht="12.75" hidden="1">
      <c r="A54" s="6"/>
      <c r="B54" s="2"/>
      <c r="C54" s="2"/>
      <c r="D54" s="2"/>
    </row>
    <row r="55" spans="1:4" ht="12.75" hidden="1">
      <c r="A55" s="6"/>
      <c r="B55" s="2"/>
      <c r="C55" s="2"/>
      <c r="D55" s="2"/>
    </row>
    <row r="56" spans="1:4" ht="12.75" hidden="1">
      <c r="A56" s="6"/>
      <c r="B56" s="2"/>
      <c r="C56" s="2"/>
      <c r="D56" s="2"/>
    </row>
    <row r="57" spans="1:4" ht="12.75" hidden="1">
      <c r="A57" s="6"/>
      <c r="B57" s="2"/>
      <c r="C57" s="2"/>
      <c r="D57" s="2"/>
    </row>
    <row r="58" spans="1:4" ht="12.75" hidden="1">
      <c r="A58" s="6"/>
      <c r="B58" s="2"/>
      <c r="C58" s="2"/>
      <c r="D58" s="2"/>
    </row>
    <row r="59" spans="1:4" ht="12.75" hidden="1">
      <c r="A59" s="6"/>
      <c r="B59" s="2"/>
      <c r="C59" s="2"/>
      <c r="D59" s="2"/>
    </row>
    <row r="60" spans="1:4" ht="12.75" hidden="1">
      <c r="A60" s="6"/>
      <c r="B60" s="2"/>
      <c r="C60" s="2"/>
      <c r="D60" s="2"/>
    </row>
    <row r="61" spans="1:4" ht="12.75" hidden="1">
      <c r="A61" s="6"/>
      <c r="B61" s="2"/>
      <c r="C61" s="2"/>
      <c r="D61" s="2"/>
    </row>
    <row r="62" spans="1:4" ht="12.75" hidden="1">
      <c r="A62" s="6"/>
      <c r="B62" s="2"/>
      <c r="C62" s="2"/>
      <c r="D62" s="2"/>
    </row>
    <row r="63" spans="1:4" ht="12.75" hidden="1">
      <c r="A63" s="6"/>
      <c r="B63" s="2"/>
      <c r="C63" s="2"/>
      <c r="D63" s="2"/>
    </row>
    <row r="64" spans="1:4" ht="12.75" hidden="1">
      <c r="A64" s="6"/>
      <c r="B64" s="2"/>
      <c r="C64" s="2"/>
      <c r="D64" s="2"/>
    </row>
    <row r="65" spans="1:4" ht="12.75" hidden="1">
      <c r="A65" s="6"/>
      <c r="B65" s="2"/>
      <c r="C65" s="2"/>
      <c r="D65" s="2"/>
    </row>
    <row r="66" spans="1:4" ht="12.75" hidden="1">
      <c r="A66" s="6"/>
      <c r="B66" s="2"/>
      <c r="C66" s="2"/>
      <c r="D66" s="2"/>
    </row>
    <row r="67" spans="1:4" ht="12.75" hidden="1">
      <c r="A67" s="6"/>
      <c r="B67" s="2"/>
      <c r="C67" s="2"/>
      <c r="D67" s="2"/>
    </row>
    <row r="68" spans="1:4" ht="12.75" hidden="1">
      <c r="A68" s="6"/>
      <c r="B68" s="2"/>
      <c r="C68" s="2"/>
      <c r="D68" s="2"/>
    </row>
    <row r="69" spans="1:4" ht="12.75" hidden="1">
      <c r="A69" s="6"/>
      <c r="B69" s="2"/>
      <c r="C69" s="2"/>
      <c r="D69" s="2"/>
    </row>
    <row r="70" spans="1:4" ht="12.75" hidden="1">
      <c r="A70" s="6"/>
      <c r="B70" s="2"/>
      <c r="C70" s="2"/>
      <c r="D70" s="2"/>
    </row>
    <row r="71" spans="1:4" ht="12.75" hidden="1">
      <c r="A71" s="6"/>
      <c r="B71" s="2"/>
      <c r="C71" s="2"/>
      <c r="D71" s="2"/>
    </row>
    <row r="72" spans="1:4" ht="12.75" hidden="1">
      <c r="A72" s="6"/>
      <c r="B72" s="2"/>
      <c r="C72" s="2"/>
      <c r="D72" s="2"/>
    </row>
    <row r="73" spans="1:4" ht="12.75" hidden="1">
      <c r="A73" s="6"/>
      <c r="B73" s="2"/>
      <c r="C73" s="2"/>
      <c r="D73" s="2"/>
    </row>
    <row r="74" spans="1:4" ht="12.75" hidden="1">
      <c r="A74" s="6"/>
      <c r="B74" s="2"/>
      <c r="C74" s="2"/>
      <c r="D74" s="2"/>
    </row>
    <row r="75" spans="1:4" ht="12.75" hidden="1">
      <c r="A75" s="6"/>
      <c r="B75" s="2"/>
      <c r="C75" s="2"/>
      <c r="D75" s="2"/>
    </row>
    <row r="76" spans="1:4" ht="12.75" hidden="1">
      <c r="A76" s="6"/>
      <c r="B76" s="2"/>
      <c r="C76" s="2"/>
      <c r="D76" s="2"/>
    </row>
    <row r="77" spans="1:4" ht="12.75" hidden="1">
      <c r="A77" s="6"/>
      <c r="B77" s="2"/>
      <c r="C77" s="2"/>
      <c r="D77" s="2"/>
    </row>
    <row r="78" spans="1:4" ht="12.75" hidden="1">
      <c r="A78" s="6"/>
      <c r="B78" s="2"/>
      <c r="C78" s="2"/>
      <c r="D78" s="2"/>
    </row>
    <row r="79" spans="1:4" ht="12.75" hidden="1">
      <c r="A79" s="6"/>
      <c r="B79" s="2"/>
      <c r="C79" s="2"/>
      <c r="D79" s="2"/>
    </row>
    <row r="80" spans="1:4" ht="12.75" hidden="1">
      <c r="A80" s="6"/>
      <c r="B80" s="2"/>
      <c r="C80" s="2"/>
      <c r="D80" s="2"/>
    </row>
    <row r="81" spans="1:4" ht="12.75" hidden="1">
      <c r="A81" s="6"/>
      <c r="B81" s="2"/>
      <c r="C81" s="2"/>
      <c r="D81" s="2"/>
    </row>
    <row r="82" spans="1:4" ht="12.75" hidden="1">
      <c r="A82" s="6"/>
      <c r="B82" s="2"/>
      <c r="C82" s="2"/>
      <c r="D82" s="2"/>
    </row>
    <row r="83" spans="1:4" ht="12.75" hidden="1">
      <c r="A83" s="6"/>
      <c r="B83" s="2"/>
      <c r="C83" s="2"/>
      <c r="D83" s="2"/>
    </row>
    <row r="84" spans="1:4" ht="12.75" hidden="1">
      <c r="A84" s="6"/>
      <c r="B84" s="2"/>
      <c r="C84" s="2"/>
      <c r="D84" s="2"/>
    </row>
    <row r="85" spans="1:4" ht="12.75" hidden="1">
      <c r="A85" s="6"/>
      <c r="B85" s="2"/>
      <c r="C85" s="2"/>
      <c r="D85" s="2"/>
    </row>
    <row r="86" spans="1:4" ht="12.75" hidden="1">
      <c r="A86" s="6"/>
      <c r="B86" s="2"/>
      <c r="C86" s="2"/>
      <c r="D86" s="2"/>
    </row>
    <row r="87" spans="1:4" ht="12.75" hidden="1">
      <c r="A87" s="6"/>
      <c r="B87" s="2"/>
      <c r="C87" s="2"/>
      <c r="D87" s="2"/>
    </row>
    <row r="88" spans="1:4" ht="12.75" hidden="1">
      <c r="A88" s="6"/>
      <c r="B88" s="2"/>
      <c r="C88" s="2"/>
      <c r="D88" s="2"/>
    </row>
    <row r="89" spans="1:4" ht="12.75" hidden="1">
      <c r="A89" s="6"/>
      <c r="B89" s="2"/>
      <c r="C89" s="2"/>
      <c r="D89" s="2"/>
    </row>
    <row r="90" spans="1:4" ht="12.75" hidden="1">
      <c r="A90" s="6"/>
      <c r="B90" s="2"/>
      <c r="C90" s="2"/>
      <c r="D90" s="2"/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</sheetData>
  <sheetProtection/>
  <mergeCells count="75">
    <mergeCell ref="P8:Q8"/>
    <mergeCell ref="P9:Q9"/>
    <mergeCell ref="P10:Q10"/>
    <mergeCell ref="N13:O13"/>
    <mergeCell ref="N12:O12"/>
    <mergeCell ref="N11:O11"/>
    <mergeCell ref="N10:O10"/>
    <mergeCell ref="L8:M8"/>
    <mergeCell ref="P15:Q15"/>
    <mergeCell ref="P11:Q11"/>
    <mergeCell ref="P12:Q12"/>
    <mergeCell ref="P13:Q13"/>
    <mergeCell ref="P14:Q14"/>
    <mergeCell ref="N9:O9"/>
    <mergeCell ref="N8:O8"/>
    <mergeCell ref="L14:M14"/>
    <mergeCell ref="N14:O14"/>
    <mergeCell ref="A2:Q2"/>
    <mergeCell ref="P7:Q7"/>
    <mergeCell ref="N7:O7"/>
    <mergeCell ref="L7:M7"/>
    <mergeCell ref="L6:Q6"/>
    <mergeCell ref="L3:Q3"/>
    <mergeCell ref="N4:O4"/>
    <mergeCell ref="L4:M4"/>
    <mergeCell ref="P4:Q4"/>
    <mergeCell ref="A3:A6"/>
    <mergeCell ref="I16:J16"/>
    <mergeCell ref="B36:D36"/>
    <mergeCell ref="B34:D34"/>
    <mergeCell ref="B35:D35"/>
    <mergeCell ref="B30:D30"/>
    <mergeCell ref="B33:D33"/>
    <mergeCell ref="B32:D32"/>
    <mergeCell ref="B29:D29"/>
    <mergeCell ref="I17:J17"/>
    <mergeCell ref="F18:G18"/>
    <mergeCell ref="C11:D11"/>
    <mergeCell ref="L9:M9"/>
    <mergeCell ref="L10:M10"/>
    <mergeCell ref="L11:M11"/>
    <mergeCell ref="L13:M13"/>
    <mergeCell ref="L12:M12"/>
    <mergeCell ref="C12:D12"/>
    <mergeCell ref="C13:D13"/>
    <mergeCell ref="M30:N30"/>
    <mergeCell ref="C15:D15"/>
    <mergeCell ref="C14:D14"/>
    <mergeCell ref="I18:J18"/>
    <mergeCell ref="E30:F30"/>
    <mergeCell ref="I20:J20"/>
    <mergeCell ref="F21:G21"/>
    <mergeCell ref="F17:G17"/>
    <mergeCell ref="L15:M15"/>
    <mergeCell ref="N15:O15"/>
    <mergeCell ref="C27:D27"/>
    <mergeCell ref="I19:J19"/>
    <mergeCell ref="B26:D26"/>
    <mergeCell ref="I21:J21"/>
    <mergeCell ref="F16:G16"/>
    <mergeCell ref="A23:Q23"/>
    <mergeCell ref="A18:A19"/>
    <mergeCell ref="A20:A21"/>
    <mergeCell ref="M27:N27"/>
    <mergeCell ref="F19:G19"/>
    <mergeCell ref="E29:F29"/>
    <mergeCell ref="M26:N26"/>
    <mergeCell ref="F20:G20"/>
    <mergeCell ref="M29:N29"/>
    <mergeCell ref="B3:B6"/>
    <mergeCell ref="C3:D6"/>
    <mergeCell ref="C9:D9"/>
    <mergeCell ref="C10:D10"/>
    <mergeCell ref="C8:D8"/>
    <mergeCell ref="C7:D7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CB34"/>
  <sheetViews>
    <sheetView zoomScale="75" zoomScaleNormal="75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D28" sqref="D28"/>
    </sheetView>
  </sheetViews>
  <sheetFormatPr defaultColWidth="9.00390625" defaultRowHeight="12.75"/>
  <cols>
    <col min="1" max="1" width="79.25390625" style="0" customWidth="1"/>
    <col min="2" max="2" width="7.00390625" style="0" customWidth="1"/>
    <col min="3" max="3" width="14.00390625" style="0" customWidth="1"/>
    <col min="4" max="4" width="12.875" style="0" customWidth="1"/>
    <col min="5" max="6" width="14.25390625" style="0" customWidth="1"/>
    <col min="7" max="7" width="14.00390625" style="0" customWidth="1"/>
    <col min="8" max="8" width="14.75390625" style="0" customWidth="1"/>
    <col min="9" max="9" width="15.125" style="0" customWidth="1"/>
    <col min="10" max="10" width="17.875" style="0" customWidth="1"/>
  </cols>
  <sheetData>
    <row r="1" spans="2:10" ht="12.75">
      <c r="B1" s="51"/>
      <c r="C1" s="22"/>
      <c r="D1" s="22"/>
      <c r="J1" s="24" t="s">
        <v>91</v>
      </c>
    </row>
    <row r="2" spans="1:10" s="11" customFormat="1" ht="17.25" customHeight="1" thickBot="1">
      <c r="A2" s="725" t="s">
        <v>129</v>
      </c>
      <c r="B2" s="725"/>
      <c r="C2" s="725"/>
      <c r="D2" s="725"/>
      <c r="E2" s="725"/>
      <c r="F2" s="725"/>
      <c r="G2" s="725"/>
      <c r="H2" s="725"/>
      <c r="I2" s="725"/>
      <c r="J2" s="725"/>
    </row>
    <row r="3" spans="1:10" s="17" customFormat="1" ht="15" customHeight="1" thickBot="1">
      <c r="A3" s="664" t="s">
        <v>4</v>
      </c>
      <c r="B3" s="726" t="s">
        <v>2</v>
      </c>
      <c r="C3" s="727" t="s">
        <v>39</v>
      </c>
      <c r="D3" s="664"/>
      <c r="E3" s="664"/>
      <c r="F3" s="664"/>
      <c r="G3" s="664"/>
      <c r="H3" s="664"/>
      <c r="I3" s="664"/>
      <c r="J3" s="664"/>
    </row>
    <row r="4" spans="1:10" s="11" customFormat="1" ht="106.5" customHeight="1" thickBot="1">
      <c r="A4" s="664"/>
      <c r="B4" s="726"/>
      <c r="C4" s="669" t="s">
        <v>171</v>
      </c>
      <c r="D4" s="666"/>
      <c r="E4" s="682" t="s">
        <v>172</v>
      </c>
      <c r="F4" s="682"/>
      <c r="G4" s="666" t="s">
        <v>173</v>
      </c>
      <c r="H4" s="666"/>
      <c r="I4" s="666" t="s">
        <v>108</v>
      </c>
      <c r="J4" s="666"/>
    </row>
    <row r="5" spans="1:10" s="11" customFormat="1" ht="57" customHeight="1" thickBot="1">
      <c r="A5" s="664"/>
      <c r="B5" s="726"/>
      <c r="C5" s="72" t="s">
        <v>3</v>
      </c>
      <c r="D5" s="74" t="s">
        <v>115</v>
      </c>
      <c r="E5" s="72" t="s">
        <v>3</v>
      </c>
      <c r="F5" s="74" t="s">
        <v>115</v>
      </c>
      <c r="G5" s="72" t="s">
        <v>3</v>
      </c>
      <c r="H5" s="74" t="s">
        <v>115</v>
      </c>
      <c r="I5" s="72" t="s">
        <v>3</v>
      </c>
      <c r="J5" s="74" t="s">
        <v>115</v>
      </c>
    </row>
    <row r="6" spans="1:10" s="11" customFormat="1" ht="13.5" customHeight="1" thickBot="1">
      <c r="A6" s="90">
        <v>1</v>
      </c>
      <c r="B6" s="125" t="s">
        <v>5</v>
      </c>
      <c r="C6" s="126" t="s">
        <v>6</v>
      </c>
      <c r="D6" s="124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  <c r="J6" s="124">
        <v>10</v>
      </c>
    </row>
    <row r="7" spans="1:10" s="47" customFormat="1" ht="33" customHeight="1" thickBot="1">
      <c r="A7" s="79" t="s">
        <v>116</v>
      </c>
      <c r="B7" s="127" t="s">
        <v>11</v>
      </c>
      <c r="C7" s="262" t="s">
        <v>7</v>
      </c>
      <c r="D7" s="263">
        <f>D9+D10</f>
        <v>0</v>
      </c>
      <c r="E7" s="234" t="s">
        <v>7</v>
      </c>
      <c r="F7" s="264">
        <f>F9+F10</f>
        <v>0</v>
      </c>
      <c r="G7" s="236" t="s">
        <v>7</v>
      </c>
      <c r="H7" s="237">
        <f>H9+H10</f>
        <v>0</v>
      </c>
      <c r="I7" s="234" t="s">
        <v>7</v>
      </c>
      <c r="J7" s="235">
        <f>'0104-04,08_0106 расходы'!D7+'0104-04,08_0106 расходы'!F7</f>
        <v>0</v>
      </c>
    </row>
    <row r="8" spans="1:10" s="11" customFormat="1" ht="12.75" customHeight="1">
      <c r="A8" s="91" t="s">
        <v>29</v>
      </c>
      <c r="B8" s="128"/>
      <c r="C8" s="265"/>
      <c r="D8" s="266"/>
      <c r="E8" s="240"/>
      <c r="F8" s="267"/>
      <c r="G8" s="240"/>
      <c r="H8" s="244"/>
      <c r="I8" s="238"/>
      <c r="J8" s="239"/>
    </row>
    <row r="9" spans="1:10" s="11" customFormat="1" ht="18" customHeight="1">
      <c r="A9" s="92" t="s">
        <v>62</v>
      </c>
      <c r="B9" s="129" t="s">
        <v>24</v>
      </c>
      <c r="C9" s="242" t="s">
        <v>7</v>
      </c>
      <c r="D9" s="251"/>
      <c r="E9" s="242" t="s">
        <v>7</v>
      </c>
      <c r="F9" s="267"/>
      <c r="G9" s="243" t="s">
        <v>7</v>
      </c>
      <c r="H9" s="244"/>
      <c r="I9" s="242" t="s">
        <v>7</v>
      </c>
      <c r="J9" s="267">
        <f>'0104-04,08_0106 расходы'!D9+'0104-04,08_0106 расходы'!F9</f>
        <v>0</v>
      </c>
    </row>
    <row r="10" spans="1:10" s="11" customFormat="1" ht="27" customHeight="1" thickBot="1">
      <c r="A10" s="93" t="s">
        <v>117</v>
      </c>
      <c r="B10" s="130" t="s">
        <v>25</v>
      </c>
      <c r="C10" s="240" t="s">
        <v>7</v>
      </c>
      <c r="D10" s="241"/>
      <c r="E10" s="245" t="s">
        <v>7</v>
      </c>
      <c r="F10" s="268"/>
      <c r="G10" s="246" t="s">
        <v>7</v>
      </c>
      <c r="H10" s="247"/>
      <c r="I10" s="245" t="s">
        <v>7</v>
      </c>
      <c r="J10" s="268">
        <f>'0104-04,08_0106 расходы'!D10+'0104-04,08_0106 расходы'!F10</f>
        <v>0</v>
      </c>
    </row>
    <row r="11" spans="1:10" s="47" customFormat="1" ht="33.75" customHeight="1" thickBot="1">
      <c r="A11" s="79" t="s">
        <v>118</v>
      </c>
      <c r="B11" s="127" t="s">
        <v>12</v>
      </c>
      <c r="C11" s="236" t="s">
        <v>7</v>
      </c>
      <c r="D11" s="258">
        <f>D13+D14+D16</f>
        <v>176</v>
      </c>
      <c r="E11" s="234" t="s">
        <v>7</v>
      </c>
      <c r="F11" s="264">
        <f>F13+F14+F16</f>
        <v>0</v>
      </c>
      <c r="G11" s="236" t="s">
        <v>7</v>
      </c>
      <c r="H11" s="256">
        <f>H13+H14+H16</f>
        <v>0</v>
      </c>
      <c r="I11" s="234" t="s">
        <v>7</v>
      </c>
      <c r="J11" s="235">
        <f>'0104-04,08_0106 расходы'!D11+'0104-04,08_0106 расходы'!F11</f>
        <v>2831</v>
      </c>
    </row>
    <row r="12" spans="1:10" s="11" customFormat="1" ht="13.5" customHeight="1">
      <c r="A12" s="91" t="s">
        <v>43</v>
      </c>
      <c r="B12" s="131"/>
      <c r="C12" s="265"/>
      <c r="D12" s="269"/>
      <c r="E12" s="238"/>
      <c r="F12" s="270"/>
      <c r="G12" s="240"/>
      <c r="H12" s="244"/>
      <c r="I12" s="265"/>
      <c r="J12" s="338"/>
    </row>
    <row r="13" spans="1:10" s="11" customFormat="1" ht="14.25" customHeight="1">
      <c r="A13" s="92" t="s">
        <v>67</v>
      </c>
      <c r="B13" s="129" t="s">
        <v>15</v>
      </c>
      <c r="C13" s="242" t="s">
        <v>7</v>
      </c>
      <c r="D13" s="251">
        <v>176</v>
      </c>
      <c r="E13" s="242" t="s">
        <v>7</v>
      </c>
      <c r="F13" s="250"/>
      <c r="G13" s="243" t="s">
        <v>7</v>
      </c>
      <c r="H13" s="259"/>
      <c r="I13" s="242" t="s">
        <v>7</v>
      </c>
      <c r="J13" s="280">
        <f>'0104-04,08_0106 расходы'!D13+'0104-04,08_0106 расходы'!F13</f>
        <v>2831</v>
      </c>
    </row>
    <row r="14" spans="1:10" s="11" customFormat="1" ht="13.5" customHeight="1">
      <c r="A14" s="92" t="s">
        <v>26</v>
      </c>
      <c r="B14" s="132" t="s">
        <v>16</v>
      </c>
      <c r="C14" s="252" t="s">
        <v>7</v>
      </c>
      <c r="D14" s="271"/>
      <c r="E14" s="238" t="s">
        <v>7</v>
      </c>
      <c r="F14" s="250"/>
      <c r="G14" s="240" t="s">
        <v>7</v>
      </c>
      <c r="H14" s="259"/>
      <c r="I14" s="238" t="s">
        <v>7</v>
      </c>
      <c r="J14" s="280">
        <f>'0104-04,08_0106 расходы'!D14+'0104-04,08_0106 расходы'!F14</f>
        <v>0</v>
      </c>
    </row>
    <row r="15" spans="1:10" s="11" customFormat="1" ht="12.75" customHeight="1">
      <c r="A15" s="94" t="s">
        <v>119</v>
      </c>
      <c r="B15" s="133" t="s">
        <v>17</v>
      </c>
      <c r="C15" s="252" t="s">
        <v>7</v>
      </c>
      <c r="D15" s="271"/>
      <c r="E15" s="252" t="s">
        <v>7</v>
      </c>
      <c r="F15" s="272"/>
      <c r="G15" s="254" t="s">
        <v>7</v>
      </c>
      <c r="H15" s="261"/>
      <c r="I15" s="252" t="s">
        <v>7</v>
      </c>
      <c r="J15" s="286">
        <f>'0104-04,08_0106 расходы'!D15+'0104-04,08_0106 расходы'!F15</f>
        <v>0</v>
      </c>
    </row>
    <row r="16" spans="1:10" s="11" customFormat="1" ht="28.5" customHeight="1" thickBot="1">
      <c r="A16" s="93" t="s">
        <v>117</v>
      </c>
      <c r="B16" s="130" t="s">
        <v>27</v>
      </c>
      <c r="C16" s="240" t="s">
        <v>7</v>
      </c>
      <c r="D16" s="273"/>
      <c r="E16" s="245" t="s">
        <v>7</v>
      </c>
      <c r="F16" s="274"/>
      <c r="G16" s="246" t="s">
        <v>7</v>
      </c>
      <c r="H16" s="247"/>
      <c r="I16" s="594" t="s">
        <v>7</v>
      </c>
      <c r="J16" s="595">
        <f>'0104-04,08_0106 расходы'!D16+'0104-04,08_0106 расходы'!F16</f>
        <v>0</v>
      </c>
    </row>
    <row r="17" spans="1:10" s="47" customFormat="1" ht="40.5" customHeight="1" thickBot="1">
      <c r="A17" s="79" t="s">
        <v>120</v>
      </c>
      <c r="B17" s="127" t="s">
        <v>13</v>
      </c>
      <c r="C17" s="262" t="s">
        <v>7</v>
      </c>
      <c r="D17" s="258"/>
      <c r="E17" s="234" t="s">
        <v>7</v>
      </c>
      <c r="F17" s="275"/>
      <c r="G17" s="236" t="s">
        <v>7</v>
      </c>
      <c r="H17" s="256"/>
      <c r="I17" s="234" t="s">
        <v>7</v>
      </c>
      <c r="J17" s="235">
        <f>'0104-04,08_0106 расходы'!D17+'0104-04,08_0106 расходы'!F17</f>
        <v>1572</v>
      </c>
    </row>
    <row r="18" spans="1:10" s="47" customFormat="1" ht="54" customHeight="1" thickBot="1">
      <c r="A18" s="95" t="s">
        <v>121</v>
      </c>
      <c r="B18" s="127" t="s">
        <v>14</v>
      </c>
      <c r="C18" s="262" t="s">
        <v>7</v>
      </c>
      <c r="D18" s="258"/>
      <c r="E18" s="234" t="s">
        <v>7</v>
      </c>
      <c r="F18" s="275"/>
      <c r="G18" s="236" t="s">
        <v>7</v>
      </c>
      <c r="H18" s="256"/>
      <c r="I18" s="234" t="s">
        <v>7</v>
      </c>
      <c r="J18" s="235">
        <f>'0104-04,08_0106 расходы'!D18+'0104-04,08_0106 расходы'!F18</f>
        <v>931</v>
      </c>
    </row>
    <row r="19" spans="1:80" s="48" customFormat="1" ht="38.25" customHeight="1" thickBot="1">
      <c r="A19" s="79" t="s">
        <v>122</v>
      </c>
      <c r="B19" s="127" t="s">
        <v>8</v>
      </c>
      <c r="C19" s="262">
        <v>288</v>
      </c>
      <c r="D19" s="258">
        <f>D7+D11+D17+D18</f>
        <v>176</v>
      </c>
      <c r="E19" s="276"/>
      <c r="F19" s="235">
        <f>F7+F11+F17+F18</f>
        <v>0</v>
      </c>
      <c r="G19" s="257"/>
      <c r="H19" s="258">
        <f>H7+H11+H17+H18</f>
        <v>0</v>
      </c>
      <c r="I19" s="234">
        <f>'0104-04,08_0106 расходы'!C19+'0104-04,08_0106 расходы'!E19</f>
        <v>10533</v>
      </c>
      <c r="J19" s="235">
        <f>'0104-04,08_0106 расходы'!D19+'0104-04,08_0106 расходы'!F19</f>
        <v>5334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</row>
    <row r="20" spans="1:80" s="48" customFormat="1" ht="27.75" customHeight="1" thickBot="1">
      <c r="A20" s="79" t="s">
        <v>78</v>
      </c>
      <c r="B20" s="127" t="s">
        <v>28</v>
      </c>
      <c r="C20" s="277"/>
      <c r="D20" s="256"/>
      <c r="E20" s="276"/>
      <c r="F20" s="275"/>
      <c r="G20" s="257"/>
      <c r="H20" s="256"/>
      <c r="I20" s="234">
        <f>'0104-04,08_0106 расходы'!C20+'0104-04,08_0106 расходы'!E20</f>
        <v>30</v>
      </c>
      <c r="J20" s="235">
        <f>'0104-04,08_0106 расходы'!D20+'0104-04,08_0106 расходы'!F20</f>
        <v>11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</row>
    <row r="21" spans="1:80" s="18" customFormat="1" ht="12.75" customHeight="1">
      <c r="A21" s="91" t="s">
        <v>30</v>
      </c>
      <c r="B21" s="134"/>
      <c r="C21" s="273"/>
      <c r="D21" s="241"/>
      <c r="E21" s="238"/>
      <c r="F21" s="239"/>
      <c r="G21" s="240"/>
      <c r="H21" s="241"/>
      <c r="I21" s="265"/>
      <c r="J21" s="26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</row>
    <row r="22" spans="1:80" s="18" customFormat="1" ht="27" customHeight="1">
      <c r="A22" s="92" t="s">
        <v>123</v>
      </c>
      <c r="B22" s="129" t="s">
        <v>68</v>
      </c>
      <c r="C22" s="278" t="s">
        <v>7</v>
      </c>
      <c r="D22" s="259"/>
      <c r="E22" s="279" t="s">
        <v>7</v>
      </c>
      <c r="F22" s="280"/>
      <c r="G22" s="243" t="s">
        <v>7</v>
      </c>
      <c r="H22" s="259"/>
      <c r="I22" s="242" t="s">
        <v>7</v>
      </c>
      <c r="J22" s="280">
        <f>'0104-04,08_0106 расходы'!D22+'0104-04,08_0106 расходы'!F22</f>
        <v>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0" s="18" customFormat="1" ht="15.75" customHeight="1">
      <c r="A23" s="92" t="s">
        <v>124</v>
      </c>
      <c r="B23" s="129" t="s">
        <v>69</v>
      </c>
      <c r="C23" s="281" t="s">
        <v>7</v>
      </c>
      <c r="D23" s="282">
        <f>D25+D26</f>
        <v>0</v>
      </c>
      <c r="E23" s="242" t="s">
        <v>7</v>
      </c>
      <c r="F23" s="239">
        <f>F25+F26</f>
        <v>0</v>
      </c>
      <c r="G23" s="243" t="s">
        <v>7</v>
      </c>
      <c r="H23" s="241">
        <f>H25+H26</f>
        <v>0</v>
      </c>
      <c r="I23" s="242" t="s">
        <v>7</v>
      </c>
      <c r="J23" s="239">
        <f>'0104-04,08_0106 расходы'!D23+'0104-04,08_0106 расходы'!F23</f>
        <v>11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</row>
    <row r="24" spans="1:80" s="18" customFormat="1" ht="12" customHeight="1">
      <c r="A24" s="91" t="s">
        <v>74</v>
      </c>
      <c r="B24" s="128"/>
      <c r="C24" s="283"/>
      <c r="D24" s="241"/>
      <c r="E24" s="238"/>
      <c r="F24" s="248"/>
      <c r="G24" s="240"/>
      <c r="H24" s="260"/>
      <c r="I24" s="238"/>
      <c r="J24" s="248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</row>
    <row r="25" spans="1:80" s="18" customFormat="1" ht="24" customHeight="1">
      <c r="A25" s="94" t="s">
        <v>125</v>
      </c>
      <c r="B25" s="135" t="s">
        <v>70</v>
      </c>
      <c r="C25" s="278" t="s">
        <v>7</v>
      </c>
      <c r="D25" s="259"/>
      <c r="E25" s="279" t="s">
        <v>7</v>
      </c>
      <c r="F25" s="267"/>
      <c r="G25" s="243" t="s">
        <v>7</v>
      </c>
      <c r="H25" s="244"/>
      <c r="I25" s="242" t="s">
        <v>7</v>
      </c>
      <c r="J25" s="267">
        <f>'0104-04,08_0106 расходы'!D25+'0104-04,08_0106 расходы'!F25</f>
        <v>11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0" s="18" customFormat="1" ht="26.25" customHeight="1" thickBot="1">
      <c r="A26" s="96" t="s">
        <v>126</v>
      </c>
      <c r="B26" s="133" t="s">
        <v>71</v>
      </c>
      <c r="C26" s="283" t="s">
        <v>7</v>
      </c>
      <c r="D26" s="247"/>
      <c r="E26" s="284" t="s">
        <v>7</v>
      </c>
      <c r="F26" s="268"/>
      <c r="G26" s="240" t="s">
        <v>7</v>
      </c>
      <c r="H26" s="247"/>
      <c r="I26" s="596" t="s">
        <v>7</v>
      </c>
      <c r="J26" s="595">
        <f>'0104-04,08_0106 расходы'!D26+'0104-04,08_0106 расходы'!F26</f>
        <v>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</row>
    <row r="27" spans="1:80" s="48" customFormat="1" ht="27" customHeight="1" thickBot="1">
      <c r="A27" s="79" t="s">
        <v>79</v>
      </c>
      <c r="B27" s="127" t="s">
        <v>9</v>
      </c>
      <c r="C27" s="277">
        <v>92</v>
      </c>
      <c r="D27" s="256">
        <v>34</v>
      </c>
      <c r="E27" s="276"/>
      <c r="F27" s="275"/>
      <c r="G27" s="257"/>
      <c r="H27" s="256"/>
      <c r="I27" s="234">
        <f>'0104-04,08_0106 расходы'!C27+'0104-04,08_0106 расходы'!E27</f>
        <v>8351</v>
      </c>
      <c r="J27" s="235">
        <f>'0104-04,08_0106 расходы'!D27+'0104-04,08_0106 расходы'!F27</f>
        <v>4584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</row>
    <row r="28" spans="1:80" s="18" customFormat="1" ht="14.25" customHeight="1">
      <c r="A28" s="91" t="s">
        <v>31</v>
      </c>
      <c r="B28" s="131"/>
      <c r="C28" s="240"/>
      <c r="D28" s="241"/>
      <c r="E28" s="238"/>
      <c r="F28" s="239"/>
      <c r="G28" s="240"/>
      <c r="H28" s="241"/>
      <c r="I28" s="265"/>
      <c r="J28" s="26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</row>
    <row r="29" spans="1:80" s="18" customFormat="1" ht="26.25" customHeight="1">
      <c r="A29" s="92" t="s">
        <v>127</v>
      </c>
      <c r="B29" s="129" t="s">
        <v>63</v>
      </c>
      <c r="C29" s="242" t="s">
        <v>7</v>
      </c>
      <c r="D29" s="239">
        <f>D31+D32</f>
        <v>1</v>
      </c>
      <c r="E29" s="242" t="s">
        <v>7</v>
      </c>
      <c r="F29" s="239">
        <f>F32+F33</f>
        <v>0</v>
      </c>
      <c r="G29" s="243" t="s">
        <v>7</v>
      </c>
      <c r="H29" s="241">
        <f>H31+H32</f>
        <v>0</v>
      </c>
      <c r="I29" s="242" t="s">
        <v>7</v>
      </c>
      <c r="J29" s="239">
        <f>'0104-04,08_0106 расходы'!D29+'0104-04,08_0106 расходы'!F29</f>
        <v>2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</row>
    <row r="30" spans="1:80" s="18" customFormat="1" ht="12.75" customHeight="1">
      <c r="A30" s="96" t="s">
        <v>32</v>
      </c>
      <c r="B30" s="133"/>
      <c r="C30" s="238"/>
      <c r="D30" s="248"/>
      <c r="E30" s="238"/>
      <c r="F30" s="248"/>
      <c r="G30" s="240"/>
      <c r="H30" s="260"/>
      <c r="I30" s="238"/>
      <c r="J30" s="248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</row>
    <row r="31" spans="1:80" s="18" customFormat="1" ht="18" customHeight="1">
      <c r="A31" s="94" t="s">
        <v>125</v>
      </c>
      <c r="B31" s="135" t="s">
        <v>64</v>
      </c>
      <c r="C31" s="242" t="s">
        <v>7</v>
      </c>
      <c r="D31" s="280">
        <v>1</v>
      </c>
      <c r="E31" s="279" t="s">
        <v>7</v>
      </c>
      <c r="F31" s="267"/>
      <c r="G31" s="243" t="s">
        <v>7</v>
      </c>
      <c r="H31" s="244"/>
      <c r="I31" s="242" t="s">
        <v>7</v>
      </c>
      <c r="J31" s="267">
        <f>'0104-04,08_0106 расходы'!D31+'0104-04,08_0106 расходы'!F31</f>
        <v>2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1:80" s="18" customFormat="1" ht="28.5" customHeight="1">
      <c r="A32" s="97" t="s">
        <v>126</v>
      </c>
      <c r="B32" s="135" t="s">
        <v>65</v>
      </c>
      <c r="C32" s="252" t="s">
        <v>7</v>
      </c>
      <c r="D32" s="261"/>
      <c r="E32" s="285" t="s">
        <v>7</v>
      </c>
      <c r="F32" s="286"/>
      <c r="G32" s="254" t="s">
        <v>7</v>
      </c>
      <c r="H32" s="261"/>
      <c r="I32" s="252" t="s">
        <v>7</v>
      </c>
      <c r="J32" s="286">
        <f>'0104-04,08_0106 расходы'!D32+'0104-04,08_0106 расходы'!F32</f>
        <v>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</row>
    <row r="33" spans="1:80" s="18" customFormat="1" ht="18" customHeight="1" thickBot="1">
      <c r="A33" s="91" t="s">
        <v>128</v>
      </c>
      <c r="B33" s="130" t="s">
        <v>66</v>
      </c>
      <c r="C33" s="240" t="s">
        <v>7</v>
      </c>
      <c r="D33" s="244"/>
      <c r="E33" s="284" t="s">
        <v>7</v>
      </c>
      <c r="F33" s="268"/>
      <c r="G33" s="246" t="s">
        <v>7</v>
      </c>
      <c r="H33" s="247"/>
      <c r="I33" s="245" t="s">
        <v>7</v>
      </c>
      <c r="J33" s="268">
        <f>'0104-04,08_0106 расходы'!D33+'0104-04,08_0106 расходы'!F33</f>
        <v>397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</row>
    <row r="34" spans="1:80" s="48" customFormat="1" ht="36.75" customHeight="1" thickBot="1">
      <c r="A34" s="79" t="s">
        <v>80</v>
      </c>
      <c r="B34" s="127" t="s">
        <v>10</v>
      </c>
      <c r="C34" s="262">
        <f aca="true" t="shared" si="0" ref="C34:H34">C19+C20+C27</f>
        <v>380</v>
      </c>
      <c r="D34" s="258">
        <f t="shared" si="0"/>
        <v>210</v>
      </c>
      <c r="E34" s="234">
        <f t="shared" si="0"/>
        <v>0</v>
      </c>
      <c r="F34" s="235">
        <f t="shared" si="0"/>
        <v>0</v>
      </c>
      <c r="G34" s="236">
        <f t="shared" si="0"/>
        <v>0</v>
      </c>
      <c r="H34" s="258">
        <f t="shared" si="0"/>
        <v>0</v>
      </c>
      <c r="I34" s="287">
        <f>'0104-04,08_0106 расходы'!C34+'0104-04,08_0106 расходы'!E34</f>
        <v>18914</v>
      </c>
      <c r="J34" s="288">
        <f>'0104-04,08_0106 расходы'!D34+'0104-04,08_0106 расходы'!F34</f>
        <v>9929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</row>
  </sheetData>
  <sheetProtection/>
  <mergeCells count="8">
    <mergeCell ref="A2:J2"/>
    <mergeCell ref="I4:J4"/>
    <mergeCell ref="A3:A5"/>
    <mergeCell ref="B3:B5"/>
    <mergeCell ref="E4:F4"/>
    <mergeCell ref="G4:H4"/>
    <mergeCell ref="C3:J3"/>
    <mergeCell ref="C4:D4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17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5" sqref="N15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4.25390625" style="1" customWidth="1"/>
    <col min="4" max="4" width="14.875" style="1" customWidth="1"/>
    <col min="5" max="5" width="15.125" style="1" customWidth="1"/>
    <col min="6" max="6" width="14.7539062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2.62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4.875" style="1" customWidth="1"/>
    <col min="15" max="16384" width="9.125" style="1" customWidth="1"/>
  </cols>
  <sheetData>
    <row r="1" spans="13:14" ht="12.75">
      <c r="M1" s="679" t="s">
        <v>92</v>
      </c>
      <c r="N1" s="679"/>
    </row>
    <row r="2" spans="1:14" s="21" customFormat="1" ht="13.5" customHeight="1" thickBot="1">
      <c r="A2" s="680" t="s">
        <v>136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spans="1:14" ht="12.75" customHeight="1" thickBot="1">
      <c r="A3" s="666" t="s">
        <v>4</v>
      </c>
      <c r="B3" s="726" t="s">
        <v>18</v>
      </c>
      <c r="C3" s="723" t="s">
        <v>38</v>
      </c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</row>
    <row r="4" spans="1:14" ht="93.75" customHeight="1" thickBot="1">
      <c r="A4" s="666"/>
      <c r="B4" s="726"/>
      <c r="C4" s="682" t="s">
        <v>174</v>
      </c>
      <c r="D4" s="682"/>
      <c r="E4" s="682"/>
      <c r="F4" s="682" t="s">
        <v>175</v>
      </c>
      <c r="G4" s="682"/>
      <c r="H4" s="682"/>
      <c r="I4" s="682" t="s">
        <v>176</v>
      </c>
      <c r="J4" s="682"/>
      <c r="K4" s="682"/>
      <c r="L4" s="682" t="s">
        <v>109</v>
      </c>
      <c r="M4" s="682"/>
      <c r="N4" s="682"/>
    </row>
    <row r="5" spans="1:14" s="20" customFormat="1" ht="77.25" customHeight="1" thickBot="1">
      <c r="A5" s="666"/>
      <c r="B5" s="726"/>
      <c r="C5" s="72" t="s">
        <v>137</v>
      </c>
      <c r="D5" s="74" t="s">
        <v>138</v>
      </c>
      <c r="E5" s="74" t="s">
        <v>42</v>
      </c>
      <c r="F5" s="72" t="s">
        <v>137</v>
      </c>
      <c r="G5" s="74" t="s">
        <v>138</v>
      </c>
      <c r="H5" s="74" t="s">
        <v>42</v>
      </c>
      <c r="I5" s="72" t="s">
        <v>137</v>
      </c>
      <c r="J5" s="74" t="s">
        <v>138</v>
      </c>
      <c r="K5" s="74" t="s">
        <v>42</v>
      </c>
      <c r="L5" s="72" t="s">
        <v>137</v>
      </c>
      <c r="M5" s="74" t="s">
        <v>138</v>
      </c>
      <c r="N5" s="74" t="s">
        <v>42</v>
      </c>
    </row>
    <row r="6" spans="1:14" ht="13.5" thickBot="1">
      <c r="A6" s="91">
        <v>1</v>
      </c>
      <c r="B6" s="136" t="s">
        <v>5</v>
      </c>
      <c r="C6" s="136" t="s">
        <v>6</v>
      </c>
      <c r="D6" s="71">
        <v>4</v>
      </c>
      <c r="E6" s="71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  <c r="K6" s="75">
        <v>11</v>
      </c>
      <c r="L6" s="75">
        <v>12</v>
      </c>
      <c r="M6" s="75">
        <v>13</v>
      </c>
      <c r="N6" s="75">
        <v>14</v>
      </c>
    </row>
    <row r="7" spans="1:14" s="49" customFormat="1" ht="33" customHeight="1" thickBot="1">
      <c r="A7" s="107" t="s">
        <v>139</v>
      </c>
      <c r="B7" s="80" t="s">
        <v>19</v>
      </c>
      <c r="C7" s="473"/>
      <c r="D7" s="474"/>
      <c r="E7" s="314"/>
      <c r="F7" s="471"/>
      <c r="G7" s="472"/>
      <c r="H7" s="312"/>
      <c r="I7" s="471"/>
      <c r="J7" s="472"/>
      <c r="K7" s="312"/>
      <c r="L7" s="473">
        <f>'0104-04,08_0106 числен.'!C7+'0104-04,08_0106 числен.'!F7</f>
        <v>0</v>
      </c>
      <c r="M7" s="473">
        <f>'0104-04,08_0106 числен.'!D7+'0104-04,08_0106 числен.'!G7</f>
        <v>0</v>
      </c>
      <c r="N7" s="315">
        <f>'0104-04,08_0106 числен.'!E7+'0104-04,08_0106 числен.'!H7</f>
        <v>0</v>
      </c>
    </row>
    <row r="8" spans="1:14" s="49" customFormat="1" ht="39.75" customHeight="1" thickBot="1">
      <c r="A8" s="107" t="s">
        <v>140</v>
      </c>
      <c r="B8" s="80" t="s">
        <v>20</v>
      </c>
      <c r="C8" s="471">
        <f>C10+C11+C12+C13+C14</f>
        <v>1</v>
      </c>
      <c r="D8" s="471">
        <f aca="true" t="shared" si="0" ref="D8:K8">D10+D11+D12+D13+D14</f>
        <v>1</v>
      </c>
      <c r="E8" s="312">
        <f t="shared" si="0"/>
        <v>1</v>
      </c>
      <c r="F8" s="471">
        <f t="shared" si="0"/>
        <v>0</v>
      </c>
      <c r="G8" s="471">
        <f t="shared" si="0"/>
        <v>0</v>
      </c>
      <c r="H8" s="312">
        <f t="shared" si="0"/>
        <v>0</v>
      </c>
      <c r="I8" s="471">
        <f t="shared" si="0"/>
        <v>0</v>
      </c>
      <c r="J8" s="471">
        <f t="shared" si="0"/>
        <v>0</v>
      </c>
      <c r="K8" s="312">
        <f t="shared" si="0"/>
        <v>0</v>
      </c>
      <c r="L8" s="473">
        <f>'0104-04,08_0106 числен.'!C8+'0104-04,08_0106 числен.'!F8</f>
        <v>26</v>
      </c>
      <c r="M8" s="473">
        <f>'0104-04,08_0106 числен.'!D8+'0104-04,08_0106 числен.'!G8</f>
        <v>25</v>
      </c>
      <c r="N8" s="315">
        <f>'0104-04,08_0106 числен.'!E8+'0104-04,08_0106 числен.'!H8</f>
        <v>25</v>
      </c>
    </row>
    <row r="9" spans="1:14" ht="15" customHeight="1">
      <c r="A9" s="109" t="s">
        <v>73</v>
      </c>
      <c r="B9" s="88"/>
      <c r="C9" s="518"/>
      <c r="D9" s="519"/>
      <c r="E9" s="318"/>
      <c r="F9" s="518"/>
      <c r="G9" s="519"/>
      <c r="H9" s="318"/>
      <c r="I9" s="518"/>
      <c r="J9" s="519"/>
      <c r="K9" s="318"/>
      <c r="L9" s="518"/>
      <c r="M9" s="518"/>
      <c r="N9" s="500"/>
    </row>
    <row r="10" spans="1:14" ht="27" customHeight="1">
      <c r="A10" s="445" t="s">
        <v>141</v>
      </c>
      <c r="B10" s="55" t="s">
        <v>46</v>
      </c>
      <c r="C10" s="514"/>
      <c r="D10" s="515"/>
      <c r="E10" s="320"/>
      <c r="F10" s="514"/>
      <c r="G10" s="515"/>
      <c r="H10" s="320"/>
      <c r="I10" s="514"/>
      <c r="J10" s="515"/>
      <c r="K10" s="320"/>
      <c r="L10" s="514">
        <f>'0104-04,08_0106 числен.'!C10+'0104-04,08_0106 числен.'!F10</f>
        <v>3</v>
      </c>
      <c r="M10" s="515">
        <f>'0104-04,08_0106 числен.'!D10+'0104-04,08_0106 числен.'!G10</f>
        <v>3</v>
      </c>
      <c r="N10" s="320">
        <f>'0104-04,08_0106 числен.'!E10+'0104-04,08_0106 числен.'!H10</f>
        <v>3</v>
      </c>
    </row>
    <row r="11" spans="1:14" ht="27.75" customHeight="1">
      <c r="A11" s="446" t="s">
        <v>142</v>
      </c>
      <c r="B11" s="56" t="s">
        <v>21</v>
      </c>
      <c r="C11" s="516"/>
      <c r="D11" s="517"/>
      <c r="E11" s="321"/>
      <c r="F11" s="516"/>
      <c r="G11" s="517"/>
      <c r="H11" s="321"/>
      <c r="I11" s="516"/>
      <c r="J11" s="517"/>
      <c r="K11" s="321"/>
      <c r="L11" s="516">
        <f>'0104-04,08_0106 числен.'!C11+'0104-04,08_0106 числен.'!F11</f>
        <v>4</v>
      </c>
      <c r="M11" s="517">
        <f>'0104-04,08_0106 числен.'!D11+'0104-04,08_0106 числен.'!G11</f>
        <v>4</v>
      </c>
      <c r="N11" s="321">
        <f>'0104-04,08_0106 числен.'!E11+'0104-04,08_0106 числен.'!H11</f>
        <v>4</v>
      </c>
    </row>
    <row r="12" spans="1:14" ht="27.75" customHeight="1">
      <c r="A12" s="446" t="s">
        <v>143</v>
      </c>
      <c r="B12" s="56" t="s">
        <v>22</v>
      </c>
      <c r="C12" s="516">
        <v>1</v>
      </c>
      <c r="D12" s="517">
        <v>1</v>
      </c>
      <c r="E12" s="321">
        <v>1</v>
      </c>
      <c r="F12" s="516"/>
      <c r="G12" s="517"/>
      <c r="H12" s="321"/>
      <c r="I12" s="516"/>
      <c r="J12" s="517"/>
      <c r="K12" s="321"/>
      <c r="L12" s="516">
        <f>'0104-04,08_0106 числен.'!C12+'0104-04,08_0106 числен.'!F12</f>
        <v>2</v>
      </c>
      <c r="M12" s="517">
        <f>'0104-04,08_0106 числен.'!D12+'0104-04,08_0106 числен.'!G12</f>
        <v>2</v>
      </c>
      <c r="N12" s="321">
        <f>'0104-04,08_0106 числен.'!E12+'0104-04,08_0106 числен.'!H12</f>
        <v>2</v>
      </c>
    </row>
    <row r="13" spans="1:14" ht="27.75" customHeight="1">
      <c r="A13" s="446" t="s">
        <v>144</v>
      </c>
      <c r="B13" s="56" t="s">
        <v>23</v>
      </c>
      <c r="C13" s="518"/>
      <c r="D13" s="519"/>
      <c r="E13" s="318"/>
      <c r="F13" s="518"/>
      <c r="G13" s="519"/>
      <c r="H13" s="318"/>
      <c r="I13" s="518"/>
      <c r="J13" s="519"/>
      <c r="K13" s="318"/>
      <c r="L13" s="518">
        <f>'0104-04,08_0106 числен.'!C13+'0104-04,08_0106 числен.'!F13</f>
        <v>17</v>
      </c>
      <c r="M13" s="519">
        <f>'0104-04,08_0106 числен.'!D13+'0104-04,08_0106 числен.'!G13</f>
        <v>16</v>
      </c>
      <c r="N13" s="318">
        <f>'0104-04,08_0106 числен.'!E13+'0104-04,08_0106 числен.'!H13</f>
        <v>16</v>
      </c>
    </row>
    <row r="14" spans="1:14" ht="26.25" customHeight="1" thickBot="1">
      <c r="A14" s="447" t="s">
        <v>145</v>
      </c>
      <c r="B14" s="57" t="s">
        <v>45</v>
      </c>
      <c r="C14" s="521"/>
      <c r="D14" s="522"/>
      <c r="E14" s="325"/>
      <c r="F14" s="521"/>
      <c r="G14" s="522"/>
      <c r="H14" s="325"/>
      <c r="I14" s="521"/>
      <c r="J14" s="522"/>
      <c r="K14" s="325"/>
      <c r="L14" s="521">
        <f>'0104-04,08_0106 числен.'!C14+'0104-04,08_0106 числен.'!F14</f>
        <v>0</v>
      </c>
      <c r="M14" s="522">
        <f>'0104-04,08_0106 числен.'!D14+'0104-04,08_0106 числен.'!G14</f>
        <v>0</v>
      </c>
      <c r="N14" s="325">
        <f>'0104-04,08_0106 числен.'!E14+'0104-04,08_0106 числен.'!H14</f>
        <v>0</v>
      </c>
    </row>
    <row r="15" spans="1:14" s="49" customFormat="1" ht="40.5" customHeight="1" thickBot="1">
      <c r="A15" s="111" t="s">
        <v>161</v>
      </c>
      <c r="B15" s="80" t="s">
        <v>47</v>
      </c>
      <c r="C15" s="471"/>
      <c r="D15" s="472"/>
      <c r="E15" s="312"/>
      <c r="F15" s="473"/>
      <c r="G15" s="474"/>
      <c r="H15" s="314"/>
      <c r="I15" s="473"/>
      <c r="J15" s="474"/>
      <c r="K15" s="314"/>
      <c r="L15" s="473">
        <f>'0104-04,08_0106 числен.'!C15+'0104-04,08_0106 числен.'!F15</f>
        <v>25.5</v>
      </c>
      <c r="M15" s="473">
        <f>'0104-04,08_0106 числен.'!D15+'0104-04,08_0106 числен.'!G15</f>
        <v>23.5</v>
      </c>
      <c r="N15" s="473">
        <f>'0104-04,08_0106 числен.'!E15+'0104-04,08_0106 числен.'!H15</f>
        <v>25</v>
      </c>
    </row>
    <row r="16" spans="1:14" s="49" customFormat="1" ht="36.75" customHeight="1" thickBot="1">
      <c r="A16" s="114" t="s">
        <v>159</v>
      </c>
      <c r="B16" s="80" t="s">
        <v>48</v>
      </c>
      <c r="C16" s="471"/>
      <c r="D16" s="472"/>
      <c r="E16" s="312"/>
      <c r="F16" s="473"/>
      <c r="G16" s="474"/>
      <c r="H16" s="314"/>
      <c r="I16" s="473"/>
      <c r="J16" s="474"/>
      <c r="K16" s="314"/>
      <c r="L16" s="473">
        <f>'0104-04,08_0106 числен.'!C16+'0104-04,08_0106 числен.'!F16</f>
        <v>18</v>
      </c>
      <c r="M16" s="473">
        <f>'0104-04,08_0106 числен.'!D16+'0104-04,08_0106 числен.'!G16</f>
        <v>15</v>
      </c>
      <c r="N16" s="315">
        <f>'0104-04,08_0106 числен.'!E16+'0104-04,08_0106 числен.'!H16</f>
        <v>20</v>
      </c>
    </row>
    <row r="17" spans="1:14" s="49" customFormat="1" ht="66" customHeight="1" thickBot="1">
      <c r="A17" s="112" t="s">
        <v>160</v>
      </c>
      <c r="B17" s="138" t="s">
        <v>49</v>
      </c>
      <c r="C17" s="498">
        <f aca="true" t="shared" si="1" ref="C17:K17">C7+C8+C15+C16</f>
        <v>1</v>
      </c>
      <c r="D17" s="499">
        <f t="shared" si="1"/>
        <v>1</v>
      </c>
      <c r="E17" s="326">
        <f t="shared" si="1"/>
        <v>1</v>
      </c>
      <c r="F17" s="498">
        <f t="shared" si="1"/>
        <v>0</v>
      </c>
      <c r="G17" s="499">
        <f t="shared" si="1"/>
        <v>0</v>
      </c>
      <c r="H17" s="326">
        <f t="shared" si="1"/>
        <v>0</v>
      </c>
      <c r="I17" s="498">
        <f t="shared" si="1"/>
        <v>0</v>
      </c>
      <c r="J17" s="499">
        <f t="shared" si="1"/>
        <v>0</v>
      </c>
      <c r="K17" s="326">
        <f t="shared" si="1"/>
        <v>0</v>
      </c>
      <c r="L17" s="498">
        <f>'0104-04,08_0106 числен.'!C17+'0104-04,08_0106 числен.'!F17</f>
        <v>69.5</v>
      </c>
      <c r="M17" s="498">
        <f>'0104-04,08_0106 числен.'!D17+'0104-04,08_0106 числен.'!G17</f>
        <v>63.5</v>
      </c>
      <c r="N17" s="656">
        <f>'0104-04,08_0106 числен.'!E17+'0104-04,08_0106 числен.'!H17</f>
        <v>70</v>
      </c>
    </row>
  </sheetData>
  <sheetProtection/>
  <mergeCells count="9">
    <mergeCell ref="C3:N3"/>
    <mergeCell ref="C4:E4"/>
    <mergeCell ref="M1:N1"/>
    <mergeCell ref="A2:N2"/>
    <mergeCell ref="A3:A5"/>
    <mergeCell ref="B3:B5"/>
    <mergeCell ref="F4:H4"/>
    <mergeCell ref="I4:K4"/>
    <mergeCell ref="L4:N4"/>
  </mergeCells>
  <printOptions/>
  <pageMargins left="0.3937007874015748" right="0.3937007874015748" top="0.3937007874015748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R90"/>
  <sheetViews>
    <sheetView zoomScale="75" zoomScaleNormal="75" zoomScalePageLayoutView="0" workbookViewId="0" topLeftCell="A1">
      <selection activeCell="T20" sqref="T20"/>
    </sheetView>
  </sheetViews>
  <sheetFormatPr defaultColWidth="9.00390625" defaultRowHeight="12.75"/>
  <cols>
    <col min="1" max="1" width="44.75390625" style="4" customWidth="1"/>
    <col min="2" max="2" width="6.625" style="1" customWidth="1"/>
    <col min="3" max="3" width="17.125" style="1" customWidth="1"/>
    <col min="4" max="4" width="15.125" style="1" customWidth="1"/>
    <col min="5" max="5" width="4.25390625" style="1" customWidth="1"/>
    <col min="6" max="12" width="9.125" style="1" hidden="1" customWidth="1"/>
    <col min="13" max="13" width="17.625" style="1" customWidth="1"/>
    <col min="14" max="14" width="18.00390625" style="1" customWidth="1"/>
    <col min="15" max="15" width="17.375" style="1" customWidth="1"/>
    <col min="16" max="16" width="16.375" style="1" customWidth="1"/>
    <col min="17" max="17" width="16.625" style="1" customWidth="1"/>
    <col min="18" max="18" width="17.375" style="1" customWidth="1"/>
    <col min="19" max="16384" width="9.125" style="1" customWidth="1"/>
  </cols>
  <sheetData>
    <row r="1" spans="17:18" ht="16.5" customHeight="1">
      <c r="Q1" s="24"/>
      <c r="R1" s="24" t="s">
        <v>93</v>
      </c>
    </row>
    <row r="2" spans="1:18" ht="24.75" customHeight="1" thickBot="1">
      <c r="A2" s="771" t="s">
        <v>149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</row>
    <row r="3" spans="1:18" ht="16.5" customHeight="1" thickBot="1">
      <c r="A3" s="682" t="s">
        <v>4</v>
      </c>
      <c r="B3" s="682" t="s">
        <v>18</v>
      </c>
      <c r="C3" s="772" t="s">
        <v>39</v>
      </c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</row>
    <row r="4" spans="1:18" ht="111.75" customHeight="1" thickBot="1">
      <c r="A4" s="682"/>
      <c r="B4" s="682"/>
      <c r="C4" s="670" t="s">
        <v>177</v>
      </c>
      <c r="D4" s="682"/>
      <c r="E4" s="682"/>
      <c r="F4" s="77"/>
      <c r="G4" s="77"/>
      <c r="H4" s="77"/>
      <c r="I4" s="77"/>
      <c r="J4" s="77"/>
      <c r="K4" s="77"/>
      <c r="L4" s="77"/>
      <c r="M4" s="682" t="s">
        <v>178</v>
      </c>
      <c r="N4" s="682"/>
      <c r="O4" s="682" t="s">
        <v>179</v>
      </c>
      <c r="P4" s="682"/>
      <c r="Q4" s="682" t="s">
        <v>110</v>
      </c>
      <c r="R4" s="682"/>
    </row>
    <row r="5" spans="1:18" ht="13.5" customHeight="1" hidden="1">
      <c r="A5" s="682"/>
      <c r="B5" s="682"/>
      <c r="C5" s="140"/>
      <c r="D5" s="139"/>
      <c r="E5" s="139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5"/>
    </row>
    <row r="6" spans="1:18" ht="2.25" customHeight="1" thickBot="1">
      <c r="A6" s="682"/>
      <c r="B6" s="682"/>
      <c r="C6" s="772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</row>
    <row r="7" spans="1:18" s="3" customFormat="1" ht="15" customHeight="1" thickBot="1">
      <c r="A7" s="71">
        <v>1</v>
      </c>
      <c r="B7" s="75">
        <v>2</v>
      </c>
      <c r="C7" s="766">
        <v>4</v>
      </c>
      <c r="D7" s="694"/>
      <c r="E7" s="694"/>
      <c r="F7" s="75"/>
      <c r="G7" s="75"/>
      <c r="H7" s="75"/>
      <c r="I7" s="75"/>
      <c r="J7" s="75"/>
      <c r="K7" s="75"/>
      <c r="L7" s="75"/>
      <c r="M7" s="694">
        <v>6</v>
      </c>
      <c r="N7" s="767"/>
      <c r="O7" s="694">
        <v>8</v>
      </c>
      <c r="P7" s="767"/>
      <c r="Q7" s="694">
        <v>10</v>
      </c>
      <c r="R7" s="767"/>
    </row>
    <row r="8" spans="1:18" s="50" customFormat="1" ht="33.75" customHeight="1" thickBot="1">
      <c r="A8" s="583" t="s">
        <v>81</v>
      </c>
      <c r="B8" s="584">
        <v>300</v>
      </c>
      <c r="C8" s="748">
        <v>1</v>
      </c>
      <c r="D8" s="749"/>
      <c r="E8" s="750"/>
      <c r="F8" s="327"/>
      <c r="G8" s="327"/>
      <c r="H8" s="327"/>
      <c r="I8" s="327"/>
      <c r="J8" s="327"/>
      <c r="K8" s="327"/>
      <c r="L8" s="327"/>
      <c r="M8" s="768"/>
      <c r="N8" s="769"/>
      <c r="O8" s="770"/>
      <c r="P8" s="770"/>
      <c r="Q8" s="768">
        <f>'0104-04,08_0106 справка'!C8+'0104-04,08_0106 справка'!E8</f>
        <v>8</v>
      </c>
      <c r="R8" s="769"/>
    </row>
    <row r="9" spans="1:18" ht="51.75" customHeight="1" thickBot="1">
      <c r="A9" s="588" t="s">
        <v>156</v>
      </c>
      <c r="B9" s="576">
        <v>400</v>
      </c>
      <c r="C9" s="751">
        <f>'0103-04_11_12;0104 расходы'!D13+'0103-04_11_12;0104 расходы'!D14</f>
        <v>176</v>
      </c>
      <c r="D9" s="752"/>
      <c r="E9" s="753"/>
      <c r="F9" s="589"/>
      <c r="G9" s="589"/>
      <c r="H9" s="589"/>
      <c r="I9" s="589"/>
      <c r="J9" s="589"/>
      <c r="K9" s="589"/>
      <c r="L9" s="589"/>
      <c r="M9" s="751"/>
      <c r="N9" s="753"/>
      <c r="O9" s="752"/>
      <c r="P9" s="752"/>
      <c r="Q9" s="751">
        <f>'0104-04,08_0106 справка'!C9+'0104-04,08_0106 справка'!E9</f>
        <v>2831</v>
      </c>
      <c r="R9" s="753"/>
    </row>
    <row r="10" spans="1:18" ht="16.5" customHeight="1">
      <c r="A10" s="586" t="s">
        <v>72</v>
      </c>
      <c r="B10" s="587"/>
      <c r="C10" s="754"/>
      <c r="D10" s="755"/>
      <c r="E10" s="756"/>
      <c r="F10" s="524"/>
      <c r="G10" s="524"/>
      <c r="H10" s="524"/>
      <c r="I10" s="524"/>
      <c r="J10" s="524"/>
      <c r="K10" s="524"/>
      <c r="L10" s="524"/>
      <c r="M10" s="754"/>
      <c r="N10" s="756"/>
      <c r="O10" s="755"/>
      <c r="P10" s="755"/>
      <c r="Q10" s="754">
        <f>'0104-04,08_0106 справка'!C10+'0104-04,08_0106 справка'!E10</f>
        <v>0</v>
      </c>
      <c r="R10" s="756"/>
    </row>
    <row r="11" spans="1:18" ht="27.75" customHeight="1">
      <c r="A11" s="120" t="s">
        <v>151</v>
      </c>
      <c r="B11" s="64">
        <v>410</v>
      </c>
      <c r="C11" s="757"/>
      <c r="D11" s="758"/>
      <c r="E11" s="759"/>
      <c r="F11" s="524"/>
      <c r="G11" s="524"/>
      <c r="H11" s="524"/>
      <c r="I11" s="524"/>
      <c r="J11" s="524"/>
      <c r="K11" s="524"/>
      <c r="L11" s="524"/>
      <c r="M11" s="757"/>
      <c r="N11" s="759"/>
      <c r="O11" s="758"/>
      <c r="P11" s="758"/>
      <c r="Q11" s="757">
        <f>'0104-04,08_0106 справка'!C11+'0104-04,08_0106 справка'!E11</f>
        <v>587</v>
      </c>
      <c r="R11" s="759"/>
    </row>
    <row r="12" spans="1:18" ht="29.25" customHeight="1">
      <c r="A12" s="121" t="s">
        <v>152</v>
      </c>
      <c r="B12" s="65">
        <v>420</v>
      </c>
      <c r="C12" s="760"/>
      <c r="D12" s="761"/>
      <c r="E12" s="762"/>
      <c r="F12" s="524"/>
      <c r="G12" s="524"/>
      <c r="H12" s="524"/>
      <c r="I12" s="524"/>
      <c r="J12" s="524"/>
      <c r="K12" s="524"/>
      <c r="L12" s="524"/>
      <c r="M12" s="760"/>
      <c r="N12" s="762"/>
      <c r="O12" s="773"/>
      <c r="P12" s="774"/>
      <c r="Q12" s="775">
        <f>'0104-04,08_0106 справка'!C12+'0104-04,08_0106 справка'!E12</f>
        <v>559</v>
      </c>
      <c r="R12" s="776"/>
    </row>
    <row r="13" spans="1:18" ht="26.25" customHeight="1">
      <c r="A13" s="121" t="s">
        <v>153</v>
      </c>
      <c r="B13" s="65">
        <v>430</v>
      </c>
      <c r="C13" s="760">
        <v>176</v>
      </c>
      <c r="D13" s="761"/>
      <c r="E13" s="762"/>
      <c r="F13" s="524"/>
      <c r="G13" s="524"/>
      <c r="H13" s="524"/>
      <c r="I13" s="524"/>
      <c r="J13" s="524"/>
      <c r="K13" s="524"/>
      <c r="L13" s="524"/>
      <c r="M13" s="760"/>
      <c r="N13" s="762"/>
      <c r="O13" s="773"/>
      <c r="P13" s="774"/>
      <c r="Q13" s="775">
        <f>'0104-04,08_0106 справка'!C13+'0104-04,08_0106 справка'!E13</f>
        <v>351</v>
      </c>
      <c r="R13" s="776"/>
    </row>
    <row r="14" spans="1:18" ht="29.25" customHeight="1">
      <c r="A14" s="121" t="s">
        <v>154</v>
      </c>
      <c r="B14" s="65">
        <v>440</v>
      </c>
      <c r="C14" s="760"/>
      <c r="D14" s="761"/>
      <c r="E14" s="762"/>
      <c r="F14" s="524"/>
      <c r="G14" s="524"/>
      <c r="H14" s="524"/>
      <c r="I14" s="524"/>
      <c r="J14" s="524"/>
      <c r="K14" s="524"/>
      <c r="L14" s="524"/>
      <c r="M14" s="775"/>
      <c r="N14" s="776"/>
      <c r="O14" s="773"/>
      <c r="P14" s="774"/>
      <c r="Q14" s="775">
        <f>'0104-04,08_0106 справка'!C14+'0104-04,08_0106 справка'!E14</f>
        <v>1334</v>
      </c>
      <c r="R14" s="776"/>
    </row>
    <row r="15" spans="1:18" ht="31.5" customHeight="1" thickBot="1">
      <c r="A15" s="591" t="s">
        <v>155</v>
      </c>
      <c r="B15" s="142">
        <v>450</v>
      </c>
      <c r="C15" s="763"/>
      <c r="D15" s="764"/>
      <c r="E15" s="765"/>
      <c r="F15" s="524"/>
      <c r="G15" s="524"/>
      <c r="H15" s="524"/>
      <c r="I15" s="524"/>
      <c r="J15" s="524"/>
      <c r="K15" s="524"/>
      <c r="L15" s="524"/>
      <c r="M15" s="779"/>
      <c r="N15" s="780"/>
      <c r="O15" s="777"/>
      <c r="P15" s="778"/>
      <c r="Q15" s="779">
        <f>'0104-04,08_0106 справка'!C15+'0104-04,08_0106 справка'!E15</f>
        <v>0</v>
      </c>
      <c r="R15" s="780"/>
    </row>
    <row r="16" spans="1:18" ht="51" customHeight="1">
      <c r="A16" s="578" t="s">
        <v>4</v>
      </c>
      <c r="B16" s="143"/>
      <c r="C16" s="525" t="s">
        <v>163</v>
      </c>
      <c r="D16" s="742" t="s">
        <v>164</v>
      </c>
      <c r="E16" s="743"/>
      <c r="F16" s="527" t="s">
        <v>50</v>
      </c>
      <c r="G16" s="742" t="s">
        <v>51</v>
      </c>
      <c r="H16" s="744"/>
      <c r="I16" s="528" t="s">
        <v>50</v>
      </c>
      <c r="J16" s="742" t="s">
        <v>51</v>
      </c>
      <c r="K16" s="744"/>
      <c r="L16" s="526" t="s">
        <v>50</v>
      </c>
      <c r="M16" s="525" t="s">
        <v>163</v>
      </c>
      <c r="N16" s="529" t="s">
        <v>59</v>
      </c>
      <c r="O16" s="525" t="s">
        <v>163</v>
      </c>
      <c r="P16" s="526" t="s">
        <v>59</v>
      </c>
      <c r="Q16" s="525" t="s">
        <v>163</v>
      </c>
      <c r="R16" s="529" t="s">
        <v>59</v>
      </c>
    </row>
    <row r="17" spans="1:18" ht="14.25" customHeight="1" thickBot="1">
      <c r="A17" s="123">
        <v>1</v>
      </c>
      <c r="B17" s="67">
        <v>2</v>
      </c>
      <c r="C17" s="530">
        <v>3</v>
      </c>
      <c r="D17" s="745">
        <v>4</v>
      </c>
      <c r="E17" s="746"/>
      <c r="F17" s="532">
        <v>5</v>
      </c>
      <c r="G17" s="747">
        <v>6</v>
      </c>
      <c r="H17" s="747"/>
      <c r="I17" s="533">
        <v>7</v>
      </c>
      <c r="J17" s="747">
        <v>8</v>
      </c>
      <c r="K17" s="747"/>
      <c r="L17" s="534">
        <v>9</v>
      </c>
      <c r="M17" s="530">
        <v>5</v>
      </c>
      <c r="N17" s="535">
        <v>6</v>
      </c>
      <c r="O17" s="536">
        <v>7</v>
      </c>
      <c r="P17" s="531">
        <v>8</v>
      </c>
      <c r="Q17" s="530">
        <v>9</v>
      </c>
      <c r="R17" s="535">
        <v>10</v>
      </c>
    </row>
    <row r="18" spans="1:18" ht="33" customHeight="1">
      <c r="A18" s="704" t="s">
        <v>157</v>
      </c>
      <c r="B18" s="68"/>
      <c r="C18" s="537"/>
      <c r="D18" s="730"/>
      <c r="E18" s="731"/>
      <c r="F18" s="538"/>
      <c r="G18" s="732"/>
      <c r="H18" s="733"/>
      <c r="I18" s="540"/>
      <c r="J18" s="732"/>
      <c r="K18" s="733"/>
      <c r="L18" s="539"/>
      <c r="M18" s="541"/>
      <c r="N18" s="542"/>
      <c r="O18" s="538"/>
      <c r="P18" s="539"/>
      <c r="Q18" s="537"/>
      <c r="R18" s="543"/>
    </row>
    <row r="19" spans="1:18" ht="27" customHeight="1" thickBot="1">
      <c r="A19" s="728"/>
      <c r="B19" s="70">
        <v>460</v>
      </c>
      <c r="C19" s="549"/>
      <c r="D19" s="734"/>
      <c r="E19" s="735"/>
      <c r="F19" s="550"/>
      <c r="G19" s="740"/>
      <c r="H19" s="741"/>
      <c r="I19" s="552"/>
      <c r="J19" s="740"/>
      <c r="K19" s="741"/>
      <c r="L19" s="551"/>
      <c r="M19" s="553"/>
      <c r="N19" s="554"/>
      <c r="O19" s="550"/>
      <c r="P19" s="551"/>
      <c r="Q19" s="549">
        <v>16</v>
      </c>
      <c r="R19" s="590">
        <f>'0104-04,08_0106 справка'!D19+'0104-04,08_0106 справка'!F19</f>
        <v>16</v>
      </c>
    </row>
    <row r="20" spans="1:18" ht="18.75" customHeight="1">
      <c r="A20" s="729" t="s">
        <v>158</v>
      </c>
      <c r="B20" s="587"/>
      <c r="C20" s="592"/>
      <c r="D20" s="736"/>
      <c r="E20" s="737"/>
      <c r="F20" s="544"/>
      <c r="G20" s="738"/>
      <c r="H20" s="739"/>
      <c r="I20" s="545"/>
      <c r="J20" s="738"/>
      <c r="K20" s="739"/>
      <c r="L20" s="546"/>
      <c r="M20" s="547"/>
      <c r="N20" s="548"/>
      <c r="O20" s="544"/>
      <c r="P20" s="546"/>
      <c r="Q20" s="592"/>
      <c r="R20" s="593"/>
    </row>
    <row r="21" spans="1:18" ht="21.75" customHeight="1" thickBot="1">
      <c r="A21" s="707"/>
      <c r="B21" s="70">
        <v>470</v>
      </c>
      <c r="C21" s="549"/>
      <c r="D21" s="734"/>
      <c r="E21" s="735"/>
      <c r="F21" s="550"/>
      <c r="G21" s="740"/>
      <c r="H21" s="741"/>
      <c r="I21" s="552"/>
      <c r="J21" s="740"/>
      <c r="K21" s="741"/>
      <c r="L21" s="551"/>
      <c r="M21" s="553"/>
      <c r="N21" s="554"/>
      <c r="O21" s="550"/>
      <c r="P21" s="551"/>
      <c r="Q21" s="549">
        <f>'0104-04,08_0106 справка'!C21+'0104-04,08_0106 справка'!E21</f>
        <v>0</v>
      </c>
      <c r="R21" s="590">
        <f>'0104-04,08_0106 справка'!D21+'0104-04,08_0106 справка'!F21</f>
        <v>0</v>
      </c>
    </row>
    <row r="22" spans="1:16" ht="9" customHeight="1">
      <c r="A22" s="29"/>
      <c r="B22" s="29"/>
      <c r="C22" s="29"/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8" ht="24.75" customHeight="1">
      <c r="A23" s="702"/>
      <c r="B23" s="703"/>
      <c r="C23" s="703"/>
      <c r="D23" s="703"/>
      <c r="E23" s="703"/>
      <c r="F23" s="703"/>
      <c r="G23" s="703"/>
      <c r="H23" s="703"/>
      <c r="I23" s="703"/>
      <c r="J23" s="703"/>
      <c r="K23" s="703"/>
      <c r="L23" s="703"/>
      <c r="M23" s="703"/>
      <c r="N23" s="703"/>
      <c r="O23" s="703"/>
      <c r="P23" s="703"/>
      <c r="Q23" s="703"/>
      <c r="R23" s="703"/>
    </row>
    <row r="24" spans="1:16" ht="24.75" customHeight="1">
      <c r="A24" s="3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4.75" customHeight="1">
      <c r="A25" s="3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5" customHeight="1">
      <c r="A26" s="32"/>
      <c r="B26" s="697"/>
      <c r="C26" s="698"/>
      <c r="D26" s="698"/>
      <c r="E26" s="698"/>
      <c r="F26" s="30"/>
      <c r="G26" s="30"/>
      <c r="H26" s="30"/>
      <c r="I26" s="30"/>
      <c r="J26" s="30"/>
      <c r="K26" s="30"/>
      <c r="L26" s="30"/>
      <c r="M26" s="36"/>
      <c r="N26" s="685"/>
      <c r="O26" s="675"/>
      <c r="P26" s="30"/>
    </row>
    <row r="27" spans="1:16" ht="11.25" customHeight="1">
      <c r="A27" s="32"/>
      <c r="B27" s="32"/>
      <c r="C27" s="695"/>
      <c r="D27" s="695"/>
      <c r="E27" s="31"/>
      <c r="F27" s="14"/>
      <c r="G27" s="30"/>
      <c r="H27" s="30"/>
      <c r="I27" s="30"/>
      <c r="J27" s="30"/>
      <c r="K27" s="30"/>
      <c r="L27" s="30"/>
      <c r="M27" s="30"/>
      <c r="N27" s="708"/>
      <c r="O27" s="708"/>
      <c r="P27" s="30"/>
    </row>
    <row r="28" spans="1:16" ht="10.5" customHeight="1">
      <c r="A28" s="33"/>
      <c r="B28" s="32"/>
      <c r="C28" s="31"/>
      <c r="D28" s="31"/>
      <c r="E28" s="31"/>
      <c r="F28" s="34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0.5" customHeight="1">
      <c r="A29" s="33"/>
      <c r="B29" s="720"/>
      <c r="C29" s="720"/>
      <c r="D29" s="720"/>
      <c r="E29" s="720"/>
      <c r="F29" s="684"/>
      <c r="G29" s="684"/>
      <c r="H29" s="30"/>
      <c r="I29" s="30"/>
      <c r="J29" s="30"/>
      <c r="K29" s="30"/>
      <c r="L29" s="30"/>
      <c r="M29" s="30"/>
      <c r="N29" s="685"/>
      <c r="O29" s="675"/>
      <c r="P29" s="30"/>
    </row>
    <row r="30" spans="1:16" ht="13.5" customHeight="1">
      <c r="A30" s="14"/>
      <c r="B30" s="708"/>
      <c r="C30" s="708"/>
      <c r="D30" s="708"/>
      <c r="E30" s="708"/>
      <c r="F30" s="712"/>
      <c r="G30" s="712"/>
      <c r="H30" s="30"/>
      <c r="I30" s="30"/>
      <c r="J30" s="30"/>
      <c r="K30" s="30"/>
      <c r="L30" s="30"/>
      <c r="M30" s="30"/>
      <c r="N30" s="708"/>
      <c r="O30" s="708"/>
      <c r="P30" s="30"/>
    </row>
    <row r="31" spans="1:16" ht="14.25" customHeight="1">
      <c r="A31" s="14"/>
      <c r="B31" s="31"/>
      <c r="C31" s="31"/>
      <c r="D31" s="31"/>
      <c r="E31" s="31"/>
      <c r="F31" s="34"/>
      <c r="G31" s="34"/>
      <c r="H31" s="30"/>
      <c r="I31" s="30"/>
      <c r="J31" s="30"/>
      <c r="K31" s="30"/>
      <c r="L31" s="30"/>
      <c r="M31" s="30"/>
      <c r="N31" s="30"/>
      <c r="O31" s="30"/>
      <c r="P31" s="30"/>
    </row>
    <row r="32" spans="1:5" ht="29.25" customHeight="1" hidden="1">
      <c r="A32" s="5"/>
      <c r="B32" s="719"/>
      <c r="C32" s="718"/>
      <c r="D32" s="718"/>
      <c r="E32" s="718"/>
    </row>
    <row r="33" spans="1:5" ht="11.25" customHeight="1" hidden="1">
      <c r="A33" s="7"/>
      <c r="B33" s="718"/>
      <c r="C33" s="718"/>
      <c r="D33" s="718"/>
      <c r="E33" s="718"/>
    </row>
    <row r="34" spans="1:5" ht="30.75" customHeight="1" hidden="1">
      <c r="A34" s="8"/>
      <c r="B34" s="717"/>
      <c r="C34" s="717"/>
      <c r="D34" s="717"/>
      <c r="E34" s="717"/>
    </row>
    <row r="35" spans="1:5" ht="10.5" customHeight="1" hidden="1">
      <c r="A35" s="9"/>
      <c r="B35" s="718"/>
      <c r="C35" s="718"/>
      <c r="D35" s="718"/>
      <c r="E35" s="718"/>
    </row>
    <row r="36" spans="1:5" ht="33.75" customHeight="1" hidden="1">
      <c r="A36" s="9"/>
      <c r="B36" s="716"/>
      <c r="C36" s="716"/>
      <c r="D36" s="716"/>
      <c r="E36" s="716"/>
    </row>
    <row r="37" spans="1:5" ht="12.75" hidden="1">
      <c r="A37" s="6"/>
      <c r="B37" s="2"/>
      <c r="C37" s="2"/>
      <c r="D37" s="2"/>
      <c r="E37" s="2"/>
    </row>
    <row r="38" spans="1:5" ht="12.75" hidden="1">
      <c r="A38" s="6"/>
      <c r="B38" s="2"/>
      <c r="C38" s="2"/>
      <c r="D38" s="2"/>
      <c r="E38" s="2"/>
    </row>
    <row r="39" spans="1:5" ht="12.75" hidden="1">
      <c r="A39" s="6"/>
      <c r="B39" s="2"/>
      <c r="C39" s="2"/>
      <c r="D39" s="2"/>
      <c r="E39" s="2"/>
    </row>
    <row r="40" spans="1:5" ht="12.75" hidden="1">
      <c r="A40" s="6"/>
      <c r="B40" s="2"/>
      <c r="C40" s="2"/>
      <c r="D40" s="2"/>
      <c r="E40" s="2"/>
    </row>
    <row r="41" spans="1:5" ht="12.75" hidden="1">
      <c r="A41" s="6"/>
      <c r="B41" s="2"/>
      <c r="C41" s="2"/>
      <c r="D41" s="2"/>
      <c r="E41" s="2"/>
    </row>
    <row r="42" spans="1:5" ht="12.75" hidden="1">
      <c r="A42" s="6"/>
      <c r="B42" s="2"/>
      <c r="C42" s="2"/>
      <c r="D42" s="2"/>
      <c r="E42" s="2"/>
    </row>
    <row r="43" spans="1:5" ht="12.75" hidden="1">
      <c r="A43" s="6"/>
      <c r="B43" s="2"/>
      <c r="C43" s="2"/>
      <c r="D43" s="2"/>
      <c r="E43" s="2"/>
    </row>
    <row r="44" spans="1:5" ht="12.75" hidden="1">
      <c r="A44" s="6"/>
      <c r="B44" s="2"/>
      <c r="C44" s="2"/>
      <c r="D44" s="2"/>
      <c r="E44" s="2"/>
    </row>
    <row r="45" spans="1:5" ht="12.75" hidden="1">
      <c r="A45" s="6"/>
      <c r="B45" s="2"/>
      <c r="C45" s="2"/>
      <c r="D45" s="2"/>
      <c r="E45" s="2"/>
    </row>
    <row r="46" spans="1:5" ht="12.75" hidden="1">
      <c r="A46" s="6"/>
      <c r="B46" s="2"/>
      <c r="C46" s="2"/>
      <c r="D46" s="2"/>
      <c r="E46" s="2"/>
    </row>
    <row r="47" spans="1:5" ht="12.75" hidden="1">
      <c r="A47" s="6"/>
      <c r="B47" s="2"/>
      <c r="C47" s="2"/>
      <c r="D47" s="2"/>
      <c r="E47" s="2"/>
    </row>
    <row r="48" spans="1:5" ht="12.75" hidden="1">
      <c r="A48" s="6"/>
      <c r="B48" s="2"/>
      <c r="C48" s="2"/>
      <c r="D48" s="2"/>
      <c r="E48" s="2"/>
    </row>
    <row r="49" spans="1:5" ht="12.75" hidden="1">
      <c r="A49" s="6"/>
      <c r="B49" s="2"/>
      <c r="C49" s="2"/>
      <c r="D49" s="2"/>
      <c r="E49" s="2"/>
    </row>
    <row r="50" spans="1:5" ht="12.75" hidden="1">
      <c r="A50" s="6"/>
      <c r="B50" s="2"/>
      <c r="C50" s="2"/>
      <c r="D50" s="2"/>
      <c r="E50" s="2"/>
    </row>
    <row r="51" spans="1:5" ht="12.75" hidden="1">
      <c r="A51" s="6"/>
      <c r="B51" s="2"/>
      <c r="C51" s="2"/>
      <c r="D51" s="2"/>
      <c r="E51" s="2"/>
    </row>
    <row r="52" spans="1:5" ht="12.75" hidden="1">
      <c r="A52" s="6"/>
      <c r="B52" s="2"/>
      <c r="C52" s="2"/>
      <c r="D52" s="2"/>
      <c r="E52" s="2"/>
    </row>
    <row r="53" spans="1:5" ht="12.75" hidden="1">
      <c r="A53" s="6"/>
      <c r="B53" s="2"/>
      <c r="C53" s="2"/>
      <c r="D53" s="2"/>
      <c r="E53" s="2"/>
    </row>
    <row r="54" spans="1:5" ht="12.75" hidden="1">
      <c r="A54" s="6"/>
      <c r="B54" s="2"/>
      <c r="C54" s="2"/>
      <c r="D54" s="2"/>
      <c r="E54" s="2"/>
    </row>
    <row r="55" spans="1:5" ht="12.75" hidden="1">
      <c r="A55" s="6"/>
      <c r="B55" s="2"/>
      <c r="C55" s="2"/>
      <c r="D55" s="2"/>
      <c r="E55" s="2"/>
    </row>
    <row r="56" spans="1:5" ht="12.75" hidden="1">
      <c r="A56" s="6"/>
      <c r="B56" s="2"/>
      <c r="C56" s="2"/>
      <c r="D56" s="2"/>
      <c r="E56" s="2"/>
    </row>
    <row r="57" spans="1:5" ht="12.75" hidden="1">
      <c r="A57" s="6"/>
      <c r="B57" s="2"/>
      <c r="C57" s="2"/>
      <c r="D57" s="2"/>
      <c r="E57" s="2"/>
    </row>
    <row r="58" spans="1:5" ht="12.75" hidden="1">
      <c r="A58" s="6"/>
      <c r="B58" s="2"/>
      <c r="C58" s="2"/>
      <c r="D58" s="2"/>
      <c r="E58" s="2"/>
    </row>
    <row r="59" spans="1:5" ht="12.75" hidden="1">
      <c r="A59" s="6"/>
      <c r="B59" s="2"/>
      <c r="C59" s="2"/>
      <c r="D59" s="2"/>
      <c r="E59" s="2"/>
    </row>
    <row r="60" spans="1:5" ht="12.75" hidden="1">
      <c r="A60" s="6"/>
      <c r="B60" s="2"/>
      <c r="C60" s="2"/>
      <c r="D60" s="2"/>
      <c r="E60" s="2"/>
    </row>
    <row r="61" spans="1:5" ht="12.75" hidden="1">
      <c r="A61" s="6"/>
      <c r="B61" s="2"/>
      <c r="C61" s="2"/>
      <c r="D61" s="2"/>
      <c r="E61" s="2"/>
    </row>
    <row r="62" spans="1:5" ht="12.75" hidden="1">
      <c r="A62" s="6"/>
      <c r="B62" s="2"/>
      <c r="C62" s="2"/>
      <c r="D62" s="2"/>
      <c r="E62" s="2"/>
    </row>
    <row r="63" spans="1:5" ht="12.75" hidden="1">
      <c r="A63" s="6"/>
      <c r="B63" s="2"/>
      <c r="C63" s="2"/>
      <c r="D63" s="2"/>
      <c r="E63" s="2"/>
    </row>
    <row r="64" spans="1:5" ht="12.75" hidden="1">
      <c r="A64" s="6"/>
      <c r="B64" s="2"/>
      <c r="C64" s="2"/>
      <c r="D64" s="2"/>
      <c r="E64" s="2"/>
    </row>
    <row r="65" spans="1:5" ht="12.75" hidden="1">
      <c r="A65" s="6"/>
      <c r="B65" s="2"/>
      <c r="C65" s="2"/>
      <c r="D65" s="2"/>
      <c r="E65" s="2"/>
    </row>
    <row r="66" spans="1:5" ht="12.75" hidden="1">
      <c r="A66" s="6"/>
      <c r="B66" s="2"/>
      <c r="C66" s="2"/>
      <c r="D66" s="2"/>
      <c r="E66" s="2"/>
    </row>
    <row r="67" spans="1:5" ht="12.75" hidden="1">
      <c r="A67" s="6"/>
      <c r="B67" s="2"/>
      <c r="C67" s="2"/>
      <c r="D67" s="2"/>
      <c r="E67" s="2"/>
    </row>
    <row r="68" spans="1:5" ht="12.75" hidden="1">
      <c r="A68" s="6"/>
      <c r="B68" s="2"/>
      <c r="C68" s="2"/>
      <c r="D68" s="2"/>
      <c r="E68" s="2"/>
    </row>
    <row r="69" spans="1:5" ht="12.75" hidden="1">
      <c r="A69" s="6"/>
      <c r="B69" s="2"/>
      <c r="C69" s="2"/>
      <c r="D69" s="2"/>
      <c r="E69" s="2"/>
    </row>
    <row r="70" spans="1:5" ht="12.75" hidden="1">
      <c r="A70" s="6"/>
      <c r="B70" s="2"/>
      <c r="C70" s="2"/>
      <c r="D70" s="2"/>
      <c r="E70" s="2"/>
    </row>
    <row r="71" spans="1:5" ht="12.75" hidden="1">
      <c r="A71" s="6"/>
      <c r="B71" s="2"/>
      <c r="C71" s="2"/>
      <c r="D71" s="2"/>
      <c r="E71" s="2"/>
    </row>
    <row r="72" spans="1:5" ht="12.75" hidden="1">
      <c r="A72" s="6"/>
      <c r="B72" s="2"/>
      <c r="C72" s="2"/>
      <c r="D72" s="2"/>
      <c r="E72" s="2"/>
    </row>
    <row r="73" spans="1:5" ht="12.75" hidden="1">
      <c r="A73" s="6"/>
      <c r="B73" s="2"/>
      <c r="C73" s="2"/>
      <c r="D73" s="2"/>
      <c r="E73" s="2"/>
    </row>
    <row r="74" spans="1:5" ht="12.75" hidden="1">
      <c r="A74" s="6"/>
      <c r="B74" s="2"/>
      <c r="C74" s="2"/>
      <c r="D74" s="2"/>
      <c r="E74" s="2"/>
    </row>
    <row r="75" spans="1:5" ht="12.75" hidden="1">
      <c r="A75" s="6"/>
      <c r="B75" s="2"/>
      <c r="C75" s="2"/>
      <c r="D75" s="2"/>
      <c r="E75" s="2"/>
    </row>
    <row r="76" spans="1:5" ht="12.75" hidden="1">
      <c r="A76" s="6"/>
      <c r="B76" s="2"/>
      <c r="C76" s="2"/>
      <c r="D76" s="2"/>
      <c r="E76" s="2"/>
    </row>
    <row r="77" spans="1:5" ht="12.75" hidden="1">
      <c r="A77" s="6"/>
      <c r="B77" s="2"/>
      <c r="C77" s="2"/>
      <c r="D77" s="2"/>
      <c r="E77" s="2"/>
    </row>
    <row r="78" spans="1:5" ht="12.75" hidden="1">
      <c r="A78" s="6"/>
      <c r="B78" s="2"/>
      <c r="C78" s="2"/>
      <c r="D78" s="2"/>
      <c r="E78" s="2"/>
    </row>
    <row r="79" spans="1:5" ht="12.75" hidden="1">
      <c r="A79" s="6"/>
      <c r="B79" s="2"/>
      <c r="C79" s="2"/>
      <c r="D79" s="2"/>
      <c r="E79" s="2"/>
    </row>
    <row r="80" spans="1:5" ht="12.75" hidden="1">
      <c r="A80" s="6"/>
      <c r="B80" s="2"/>
      <c r="C80" s="2"/>
      <c r="D80" s="2"/>
      <c r="E80" s="2"/>
    </row>
    <row r="81" spans="1:5" ht="12.75" hidden="1">
      <c r="A81" s="6"/>
      <c r="B81" s="2"/>
      <c r="C81" s="2"/>
      <c r="D81" s="2"/>
      <c r="E81" s="2"/>
    </row>
    <row r="82" spans="1:5" ht="12.75" hidden="1">
      <c r="A82" s="6"/>
      <c r="B82" s="2"/>
      <c r="C82" s="2"/>
      <c r="D82" s="2"/>
      <c r="E82" s="2"/>
    </row>
    <row r="83" spans="1:5" ht="12.75" hidden="1">
      <c r="A83" s="6"/>
      <c r="B83" s="2"/>
      <c r="C83" s="2"/>
      <c r="D83" s="2"/>
      <c r="E83" s="2"/>
    </row>
    <row r="84" spans="1:5" ht="12.75" hidden="1">
      <c r="A84" s="6"/>
      <c r="B84" s="2"/>
      <c r="C84" s="2"/>
      <c r="D84" s="2"/>
      <c r="E84" s="2"/>
    </row>
    <row r="85" spans="1:5" ht="12.75" hidden="1">
      <c r="A85" s="6"/>
      <c r="B85" s="2"/>
      <c r="C85" s="2"/>
      <c r="D85" s="2"/>
      <c r="E85" s="2"/>
    </row>
    <row r="86" spans="1:5" ht="12.75" hidden="1">
      <c r="A86" s="6"/>
      <c r="B86" s="2"/>
      <c r="C86" s="2"/>
      <c r="D86" s="2"/>
      <c r="E86" s="2"/>
    </row>
    <row r="87" spans="1:5" ht="12.75" hidden="1">
      <c r="A87" s="6"/>
      <c r="B87" s="2"/>
      <c r="C87" s="2"/>
      <c r="D87" s="2"/>
      <c r="E87" s="2"/>
    </row>
    <row r="88" spans="1:5" ht="12.75" hidden="1">
      <c r="A88" s="6"/>
      <c r="B88" s="2"/>
      <c r="C88" s="2"/>
      <c r="D88" s="2"/>
      <c r="E88" s="2"/>
    </row>
    <row r="89" spans="1:5" ht="12.75" hidden="1">
      <c r="A89" s="6"/>
      <c r="B89" s="2"/>
      <c r="C89" s="2"/>
      <c r="D89" s="2"/>
      <c r="E89" s="2"/>
    </row>
    <row r="90" spans="1:5" ht="12.75" hidden="1">
      <c r="A90" s="6"/>
      <c r="B90" s="2"/>
      <c r="C90" s="2"/>
      <c r="D90" s="2"/>
      <c r="E90" s="2"/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</sheetData>
  <sheetProtection/>
  <mergeCells count="81">
    <mergeCell ref="M11:N11"/>
    <mergeCell ref="Q13:R13"/>
    <mergeCell ref="O14:P14"/>
    <mergeCell ref="O15:P15"/>
    <mergeCell ref="Q14:R14"/>
    <mergeCell ref="Q15:R15"/>
    <mergeCell ref="M13:N13"/>
    <mergeCell ref="M14:N14"/>
    <mergeCell ref="M15:N15"/>
    <mergeCell ref="O13:P13"/>
    <mergeCell ref="O9:P9"/>
    <mergeCell ref="Q9:R9"/>
    <mergeCell ref="M12:N12"/>
    <mergeCell ref="O12:P12"/>
    <mergeCell ref="Q12:R12"/>
    <mergeCell ref="M10:N10"/>
    <mergeCell ref="O10:P10"/>
    <mergeCell ref="Q10:R10"/>
    <mergeCell ref="O11:P11"/>
    <mergeCell ref="Q11:R11"/>
    <mergeCell ref="A2:R2"/>
    <mergeCell ref="A3:A6"/>
    <mergeCell ref="B3:B6"/>
    <mergeCell ref="M4:N4"/>
    <mergeCell ref="O4:P4"/>
    <mergeCell ref="Q4:R4"/>
    <mergeCell ref="C6:R6"/>
    <mergeCell ref="C4:E4"/>
    <mergeCell ref="C3:R3"/>
    <mergeCell ref="C14:E14"/>
    <mergeCell ref="C15:E15"/>
    <mergeCell ref="C7:E7"/>
    <mergeCell ref="M7:N7"/>
    <mergeCell ref="O7:P7"/>
    <mergeCell ref="Q7:R7"/>
    <mergeCell ref="M8:N8"/>
    <mergeCell ref="O8:P8"/>
    <mergeCell ref="Q8:R8"/>
    <mergeCell ref="M9:N9"/>
    <mergeCell ref="C8:E8"/>
    <mergeCell ref="C9:E9"/>
    <mergeCell ref="C10:E10"/>
    <mergeCell ref="C11:E11"/>
    <mergeCell ref="C12:E12"/>
    <mergeCell ref="C13:E13"/>
    <mergeCell ref="G19:H19"/>
    <mergeCell ref="J19:K19"/>
    <mergeCell ref="D16:E16"/>
    <mergeCell ref="G16:H16"/>
    <mergeCell ref="J16:K16"/>
    <mergeCell ref="D17:E17"/>
    <mergeCell ref="G17:H17"/>
    <mergeCell ref="J17:K17"/>
    <mergeCell ref="N30:O30"/>
    <mergeCell ref="B29:E29"/>
    <mergeCell ref="D20:E20"/>
    <mergeCell ref="G20:H20"/>
    <mergeCell ref="J20:K20"/>
    <mergeCell ref="D21:E21"/>
    <mergeCell ref="G21:H21"/>
    <mergeCell ref="J21:K21"/>
    <mergeCell ref="A18:A19"/>
    <mergeCell ref="A20:A21"/>
    <mergeCell ref="A23:R23"/>
    <mergeCell ref="B26:E26"/>
    <mergeCell ref="F29:G29"/>
    <mergeCell ref="N29:O29"/>
    <mergeCell ref="D18:E18"/>
    <mergeCell ref="G18:H18"/>
    <mergeCell ref="J18:K18"/>
    <mergeCell ref="D19:E19"/>
    <mergeCell ref="B36:E36"/>
    <mergeCell ref="B32:E32"/>
    <mergeCell ref="B33:E33"/>
    <mergeCell ref="B34:E34"/>
    <mergeCell ref="B35:E35"/>
    <mergeCell ref="N26:O26"/>
    <mergeCell ref="C27:D27"/>
    <mergeCell ref="N27:O27"/>
    <mergeCell ref="B30:E30"/>
    <mergeCell ref="F30:G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CB34"/>
  <sheetViews>
    <sheetView zoomScale="75" zoomScaleNormal="75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8" sqref="C28"/>
    </sheetView>
  </sheetViews>
  <sheetFormatPr defaultColWidth="9.00390625" defaultRowHeight="12.75"/>
  <cols>
    <col min="1" max="1" width="79.25390625" style="0" customWidth="1"/>
    <col min="2" max="2" width="7.00390625" style="0" customWidth="1"/>
    <col min="3" max="4" width="14.625" style="0" customWidth="1"/>
    <col min="5" max="5" width="14.25390625" style="0" customWidth="1"/>
    <col min="6" max="6" width="16.125" style="0" customWidth="1"/>
    <col min="7" max="7" width="14.00390625" style="0" customWidth="1"/>
    <col min="8" max="8" width="14.75390625" style="0" customWidth="1"/>
    <col min="9" max="9" width="15.125" style="0" customWidth="1"/>
    <col min="10" max="10" width="17.875" style="0" customWidth="1"/>
  </cols>
  <sheetData>
    <row r="1" ht="12.75">
      <c r="J1" s="24" t="s">
        <v>94</v>
      </c>
    </row>
    <row r="2" spans="1:10" s="11" customFormat="1" ht="17.25" customHeight="1" thickBot="1">
      <c r="A2" s="663" t="s">
        <v>129</v>
      </c>
      <c r="B2" s="663"/>
      <c r="C2" s="663"/>
      <c r="D2" s="663"/>
      <c r="E2" s="663"/>
      <c r="F2" s="663"/>
      <c r="G2" s="663"/>
      <c r="H2" s="663"/>
      <c r="I2" s="663"/>
      <c r="J2" s="663"/>
    </row>
    <row r="3" spans="1:10" s="17" customFormat="1" ht="15" customHeight="1" thickBot="1">
      <c r="A3" s="664" t="s">
        <v>4</v>
      </c>
      <c r="B3" s="726" t="s">
        <v>2</v>
      </c>
      <c r="C3" s="727" t="s">
        <v>39</v>
      </c>
      <c r="D3" s="664"/>
      <c r="E3" s="664"/>
      <c r="F3" s="664"/>
      <c r="G3" s="664"/>
      <c r="H3" s="664"/>
      <c r="I3" s="664"/>
      <c r="J3" s="664"/>
    </row>
    <row r="4" spans="1:10" s="11" customFormat="1" ht="106.5" customHeight="1" thickBot="1">
      <c r="A4" s="664"/>
      <c r="B4" s="726"/>
      <c r="C4" s="669" t="s">
        <v>180</v>
      </c>
      <c r="D4" s="666"/>
      <c r="E4" s="682" t="s">
        <v>181</v>
      </c>
      <c r="F4" s="682"/>
      <c r="G4" s="666" t="s">
        <v>111</v>
      </c>
      <c r="H4" s="666"/>
      <c r="I4" s="666" t="s">
        <v>182</v>
      </c>
      <c r="J4" s="666"/>
    </row>
    <row r="5" spans="1:10" s="11" customFormat="1" ht="47.25" customHeight="1" thickBot="1">
      <c r="A5" s="664"/>
      <c r="B5" s="726"/>
      <c r="C5" s="72" t="s">
        <v>3</v>
      </c>
      <c r="D5" s="74" t="s">
        <v>115</v>
      </c>
      <c r="E5" s="72" t="s">
        <v>3</v>
      </c>
      <c r="F5" s="74" t="s">
        <v>115</v>
      </c>
      <c r="G5" s="72" t="s">
        <v>3</v>
      </c>
      <c r="H5" s="74" t="s">
        <v>115</v>
      </c>
      <c r="I5" s="72" t="s">
        <v>3</v>
      </c>
      <c r="J5" s="74" t="s">
        <v>115</v>
      </c>
    </row>
    <row r="6" spans="1:10" s="11" customFormat="1" ht="13.5" customHeight="1" thickBot="1">
      <c r="A6" s="90">
        <v>1</v>
      </c>
      <c r="B6" s="125" t="s">
        <v>5</v>
      </c>
      <c r="C6" s="126" t="s">
        <v>6</v>
      </c>
      <c r="D6" s="124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  <c r="J6" s="124">
        <v>10</v>
      </c>
    </row>
    <row r="7" spans="1:10" s="47" customFormat="1" ht="33" customHeight="1" thickBot="1">
      <c r="A7" s="79" t="s">
        <v>116</v>
      </c>
      <c r="B7" s="127" t="s">
        <v>11</v>
      </c>
      <c r="C7" s="277" t="s">
        <v>7</v>
      </c>
      <c r="D7" s="426">
        <f>D9+D10</f>
        <v>0</v>
      </c>
      <c r="E7" s="276" t="s">
        <v>7</v>
      </c>
      <c r="F7" s="264">
        <f>F9+F10</f>
        <v>0</v>
      </c>
      <c r="G7" s="329" t="s">
        <v>7</v>
      </c>
      <c r="H7" s="264">
        <f>J7+'0106-25_0113_0203_0412_0505расх'!D7</f>
        <v>0</v>
      </c>
      <c r="I7" s="276" t="s">
        <v>7</v>
      </c>
      <c r="J7" s="264">
        <f>J9+J10</f>
        <v>0</v>
      </c>
    </row>
    <row r="8" spans="1:10" s="11" customFormat="1" ht="12.75" customHeight="1">
      <c r="A8" s="91" t="s">
        <v>29</v>
      </c>
      <c r="B8" s="128"/>
      <c r="C8" s="330"/>
      <c r="D8" s="331"/>
      <c r="E8" s="332"/>
      <c r="F8" s="267"/>
      <c r="G8" s="333"/>
      <c r="H8" s="267"/>
      <c r="I8" s="284"/>
      <c r="J8" s="267"/>
    </row>
    <row r="9" spans="1:10" s="11" customFormat="1" ht="18" customHeight="1">
      <c r="A9" s="92" t="s">
        <v>62</v>
      </c>
      <c r="B9" s="129" t="s">
        <v>24</v>
      </c>
      <c r="C9" s="279" t="s">
        <v>7</v>
      </c>
      <c r="D9" s="280"/>
      <c r="E9" s="279" t="s">
        <v>7</v>
      </c>
      <c r="F9" s="267"/>
      <c r="G9" s="334" t="s">
        <v>7</v>
      </c>
      <c r="H9" s="267">
        <f>J9+'0106-25_0113_0203_0412_0505расх'!D9</f>
        <v>0</v>
      </c>
      <c r="I9" s="279" t="s">
        <v>7</v>
      </c>
      <c r="J9" s="267"/>
    </row>
    <row r="10" spans="1:10" s="11" customFormat="1" ht="27" customHeight="1" thickBot="1">
      <c r="A10" s="93" t="s">
        <v>117</v>
      </c>
      <c r="B10" s="130" t="s">
        <v>25</v>
      </c>
      <c r="C10" s="332" t="s">
        <v>7</v>
      </c>
      <c r="D10" s="244"/>
      <c r="E10" s="335" t="s">
        <v>7</v>
      </c>
      <c r="F10" s="268"/>
      <c r="G10" s="336" t="s">
        <v>7</v>
      </c>
      <c r="H10" s="268">
        <f>J10+'0106-25_0113_0203_0412_0505расх'!D10</f>
        <v>0</v>
      </c>
      <c r="I10" s="335" t="s">
        <v>7</v>
      </c>
      <c r="J10" s="268"/>
    </row>
    <row r="11" spans="1:10" s="47" customFormat="1" ht="33.75" customHeight="1" thickBot="1">
      <c r="A11" s="79" t="s">
        <v>118</v>
      </c>
      <c r="B11" s="127" t="s">
        <v>12</v>
      </c>
      <c r="C11" s="257" t="s">
        <v>7</v>
      </c>
      <c r="D11" s="256">
        <f>D13+D14+D16</f>
        <v>2359</v>
      </c>
      <c r="E11" s="337" t="s">
        <v>7</v>
      </c>
      <c r="F11" s="264">
        <f>F13+F14+F16</f>
        <v>472</v>
      </c>
      <c r="G11" s="329" t="s">
        <v>7</v>
      </c>
      <c r="H11" s="275">
        <f>J11+'0106-25_0113_0203_0412_0505расх'!D11</f>
        <v>960</v>
      </c>
      <c r="I11" s="276" t="s">
        <v>7</v>
      </c>
      <c r="J11" s="275">
        <v>960</v>
      </c>
    </row>
    <row r="12" spans="1:10" s="11" customFormat="1" ht="13.5" customHeight="1">
      <c r="A12" s="91" t="s">
        <v>43</v>
      </c>
      <c r="B12" s="131"/>
      <c r="C12" s="330"/>
      <c r="D12" s="338"/>
      <c r="E12" s="284"/>
      <c r="F12" s="267"/>
      <c r="G12" s="333"/>
      <c r="H12" s="267"/>
      <c r="I12" s="284"/>
      <c r="J12" s="267"/>
    </row>
    <row r="13" spans="1:10" s="11" customFormat="1" ht="14.25" customHeight="1">
      <c r="A13" s="92" t="s">
        <v>67</v>
      </c>
      <c r="B13" s="129" t="s">
        <v>15</v>
      </c>
      <c r="C13" s="279" t="s">
        <v>7</v>
      </c>
      <c r="D13" s="280">
        <v>2359</v>
      </c>
      <c r="E13" s="279" t="s">
        <v>7</v>
      </c>
      <c r="F13" s="280">
        <v>472</v>
      </c>
      <c r="G13" s="334" t="s">
        <v>7</v>
      </c>
      <c r="H13" s="280">
        <f>J13</f>
        <v>960</v>
      </c>
      <c r="I13" s="279" t="s">
        <v>7</v>
      </c>
      <c r="J13" s="280">
        <v>960</v>
      </c>
    </row>
    <row r="14" spans="1:10" s="11" customFormat="1" ht="13.5" customHeight="1">
      <c r="A14" s="92" t="s">
        <v>26</v>
      </c>
      <c r="B14" s="132" t="s">
        <v>16</v>
      </c>
      <c r="C14" s="285" t="s">
        <v>7</v>
      </c>
      <c r="D14" s="286"/>
      <c r="E14" s="284" t="s">
        <v>7</v>
      </c>
      <c r="F14" s="280"/>
      <c r="G14" s="333" t="s">
        <v>7</v>
      </c>
      <c r="H14" s="280">
        <f>J14</f>
        <v>0</v>
      </c>
      <c r="I14" s="284" t="s">
        <v>7</v>
      </c>
      <c r="J14" s="280"/>
    </row>
    <row r="15" spans="1:10" s="11" customFormat="1" ht="12.75" customHeight="1">
      <c r="A15" s="94" t="s">
        <v>119</v>
      </c>
      <c r="B15" s="133" t="s">
        <v>17</v>
      </c>
      <c r="C15" s="285" t="s">
        <v>7</v>
      </c>
      <c r="D15" s="286"/>
      <c r="E15" s="285" t="s">
        <v>7</v>
      </c>
      <c r="F15" s="286"/>
      <c r="G15" s="339" t="s">
        <v>7</v>
      </c>
      <c r="H15" s="286">
        <f>J15</f>
        <v>0</v>
      </c>
      <c r="I15" s="285" t="s">
        <v>7</v>
      </c>
      <c r="J15" s="286"/>
    </row>
    <row r="16" spans="1:10" s="11" customFormat="1" ht="28.5" customHeight="1" thickBot="1">
      <c r="A16" s="93" t="s">
        <v>117</v>
      </c>
      <c r="B16" s="130" t="s">
        <v>27</v>
      </c>
      <c r="C16" s="332" t="s">
        <v>7</v>
      </c>
      <c r="D16" s="317"/>
      <c r="E16" s="335" t="s">
        <v>7</v>
      </c>
      <c r="F16" s="268"/>
      <c r="G16" s="336" t="s">
        <v>7</v>
      </c>
      <c r="H16" s="268"/>
      <c r="I16" s="335" t="s">
        <v>7</v>
      </c>
      <c r="J16" s="268"/>
    </row>
    <row r="17" spans="1:10" s="47" customFormat="1" ht="40.5" customHeight="1" thickBot="1">
      <c r="A17" s="79" t="s">
        <v>120</v>
      </c>
      <c r="B17" s="127" t="s">
        <v>13</v>
      </c>
      <c r="C17" s="277" t="s">
        <v>7</v>
      </c>
      <c r="D17" s="256">
        <v>1572</v>
      </c>
      <c r="E17" s="276" t="s">
        <v>7</v>
      </c>
      <c r="F17" s="275"/>
      <c r="G17" s="329" t="s">
        <v>7</v>
      </c>
      <c r="H17" s="275">
        <f>J17+'0106-25_0113_0203_0412_0505расх'!D17</f>
        <v>0</v>
      </c>
      <c r="I17" s="276" t="s">
        <v>7</v>
      </c>
      <c r="J17" s="275"/>
    </row>
    <row r="18" spans="1:10" s="47" customFormat="1" ht="54" customHeight="1" thickBot="1">
      <c r="A18" s="95" t="s">
        <v>121</v>
      </c>
      <c r="B18" s="127" t="s">
        <v>14</v>
      </c>
      <c r="C18" s="277" t="s">
        <v>7</v>
      </c>
      <c r="D18" s="256">
        <v>931</v>
      </c>
      <c r="E18" s="276" t="s">
        <v>7</v>
      </c>
      <c r="F18" s="275"/>
      <c r="G18" s="329" t="s">
        <v>7</v>
      </c>
      <c r="H18" s="275">
        <f>J18+'0106-25_0113_0203_0412_0505расх'!D18</f>
        <v>185</v>
      </c>
      <c r="I18" s="276" t="s">
        <v>7</v>
      </c>
      <c r="J18" s="275">
        <v>185</v>
      </c>
    </row>
    <row r="19" spans="1:80" s="48" customFormat="1" ht="38.25" customHeight="1" thickBot="1">
      <c r="A19" s="79" t="s">
        <v>122</v>
      </c>
      <c r="B19" s="127" t="s">
        <v>8</v>
      </c>
      <c r="C19" s="277">
        <v>9629</v>
      </c>
      <c r="D19" s="237">
        <f>D11+D17+D18</f>
        <v>4862</v>
      </c>
      <c r="E19" s="276">
        <v>904</v>
      </c>
      <c r="F19" s="264">
        <v>472</v>
      </c>
      <c r="G19" s="257">
        <f>I19+'0106-25_0113_0203_0412_0505расх'!C19</f>
        <v>1908</v>
      </c>
      <c r="H19" s="264">
        <f>J19+'0106-25_0113_0203_0412_0505расх'!D19</f>
        <v>1145</v>
      </c>
      <c r="I19" s="276">
        <v>1908</v>
      </c>
      <c r="J19" s="264">
        <f>J7+J11+J17+J18</f>
        <v>1145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</row>
    <row r="20" spans="1:80" s="48" customFormat="1" ht="27.75" customHeight="1" thickBot="1">
      <c r="A20" s="79" t="s">
        <v>78</v>
      </c>
      <c r="B20" s="127" t="s">
        <v>28</v>
      </c>
      <c r="C20" s="277">
        <v>30</v>
      </c>
      <c r="D20" s="256">
        <v>11</v>
      </c>
      <c r="E20" s="276"/>
      <c r="F20" s="275"/>
      <c r="G20" s="257">
        <f>I20+'0106-25_0113_0203_0412_0505расх'!C20</f>
        <v>16</v>
      </c>
      <c r="H20" s="275">
        <f>J20+'0106-25_0113_0203_0412_0505расх'!D20</f>
        <v>4</v>
      </c>
      <c r="I20" s="276">
        <v>16</v>
      </c>
      <c r="J20" s="275">
        <v>4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</row>
    <row r="21" spans="1:80" s="18" customFormat="1" ht="12.75" customHeight="1">
      <c r="A21" s="91" t="s">
        <v>30</v>
      </c>
      <c r="B21" s="134"/>
      <c r="C21" s="317"/>
      <c r="D21" s="244"/>
      <c r="E21" s="284"/>
      <c r="F21" s="267"/>
      <c r="G21" s="333"/>
      <c r="H21" s="267"/>
      <c r="I21" s="284"/>
      <c r="J21" s="267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</row>
    <row r="22" spans="1:80" s="18" customFormat="1" ht="27" customHeight="1">
      <c r="A22" s="92" t="s">
        <v>123</v>
      </c>
      <c r="B22" s="129" t="s">
        <v>68</v>
      </c>
      <c r="C22" s="340" t="s">
        <v>7</v>
      </c>
      <c r="D22" s="259"/>
      <c r="E22" s="279" t="s">
        <v>7</v>
      </c>
      <c r="F22" s="280"/>
      <c r="G22" s="334" t="s">
        <v>7</v>
      </c>
      <c r="H22" s="280">
        <f>J22+'0106-25_0113_0203_0412_0505расх'!D22</f>
        <v>0</v>
      </c>
      <c r="I22" s="279" t="s">
        <v>7</v>
      </c>
      <c r="J22" s="28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0" s="18" customFormat="1" ht="15.75" customHeight="1">
      <c r="A23" s="92" t="s">
        <v>124</v>
      </c>
      <c r="B23" s="129" t="s">
        <v>69</v>
      </c>
      <c r="C23" s="341" t="s">
        <v>7</v>
      </c>
      <c r="D23" s="253">
        <f>D25+D26</f>
        <v>11</v>
      </c>
      <c r="E23" s="342" t="s">
        <v>7</v>
      </c>
      <c r="F23" s="270">
        <f>F25+F26</f>
        <v>0</v>
      </c>
      <c r="G23" s="334" t="s">
        <v>7</v>
      </c>
      <c r="H23" s="270">
        <f>J23+'0106-25_0113_0203_0412_0505расх'!D23</f>
        <v>4</v>
      </c>
      <c r="I23" s="279" t="s">
        <v>7</v>
      </c>
      <c r="J23" s="270">
        <f>J25+J26</f>
        <v>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</row>
    <row r="24" spans="1:80" s="18" customFormat="1" ht="12" customHeight="1">
      <c r="A24" s="91" t="s">
        <v>74</v>
      </c>
      <c r="B24" s="128"/>
      <c r="C24" s="343"/>
      <c r="D24" s="244"/>
      <c r="E24" s="284"/>
      <c r="F24" s="268"/>
      <c r="G24" s="333"/>
      <c r="H24" s="268"/>
      <c r="I24" s="284"/>
      <c r="J24" s="268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</row>
    <row r="25" spans="1:80" s="18" customFormat="1" ht="24" customHeight="1">
      <c r="A25" s="94" t="s">
        <v>125</v>
      </c>
      <c r="B25" s="135" t="s">
        <v>70</v>
      </c>
      <c r="C25" s="340" t="s">
        <v>7</v>
      </c>
      <c r="D25" s="259">
        <v>11</v>
      </c>
      <c r="E25" s="279" t="s">
        <v>7</v>
      </c>
      <c r="F25" s="267"/>
      <c r="G25" s="334" t="s">
        <v>7</v>
      </c>
      <c r="H25" s="267">
        <f>J25+'0106-25_0113_0203_0412_0505расх'!D25</f>
        <v>4</v>
      </c>
      <c r="I25" s="279" t="s">
        <v>7</v>
      </c>
      <c r="J25" s="267">
        <v>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0" s="18" customFormat="1" ht="26.25" customHeight="1" thickBot="1">
      <c r="A26" s="96" t="s">
        <v>126</v>
      </c>
      <c r="B26" s="133" t="s">
        <v>71</v>
      </c>
      <c r="C26" s="343" t="s">
        <v>7</v>
      </c>
      <c r="D26" s="247"/>
      <c r="E26" s="284" t="s">
        <v>7</v>
      </c>
      <c r="F26" s="268"/>
      <c r="G26" s="333" t="s">
        <v>7</v>
      </c>
      <c r="H26" s="268">
        <f>J26+'0106-25_0113_0203_0412_0505расх'!D26</f>
        <v>0</v>
      </c>
      <c r="I26" s="284" t="s">
        <v>7</v>
      </c>
      <c r="J26" s="268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</row>
    <row r="27" spans="1:80" s="48" customFormat="1" ht="27" customHeight="1" thickBot="1">
      <c r="A27" s="79" t="s">
        <v>79</v>
      </c>
      <c r="B27" s="127" t="s">
        <v>9</v>
      </c>
      <c r="C27" s="277">
        <v>8082</v>
      </c>
      <c r="D27" s="256">
        <v>4472</v>
      </c>
      <c r="E27" s="276">
        <v>269</v>
      </c>
      <c r="F27" s="275">
        <v>112</v>
      </c>
      <c r="G27" s="257">
        <f>I27+'0106-25_0113_0203_0412_0505расх'!C27</f>
        <v>876</v>
      </c>
      <c r="H27" s="275">
        <f>J27+'0106-25_0113_0203_0412_0505расх'!D27</f>
        <v>417</v>
      </c>
      <c r="I27" s="276">
        <v>876</v>
      </c>
      <c r="J27" s="275">
        <v>417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</row>
    <row r="28" spans="1:80" s="18" customFormat="1" ht="14.25" customHeight="1">
      <c r="A28" s="91" t="s">
        <v>31</v>
      </c>
      <c r="B28" s="131"/>
      <c r="C28" s="332"/>
      <c r="D28" s="244"/>
      <c r="E28" s="284"/>
      <c r="F28" s="267"/>
      <c r="G28" s="333"/>
      <c r="H28" s="267"/>
      <c r="I28" s="284"/>
      <c r="J28" s="267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</row>
    <row r="29" spans="1:80" s="18" customFormat="1" ht="26.25" customHeight="1">
      <c r="A29" s="92" t="s">
        <v>127</v>
      </c>
      <c r="B29" s="129" t="s">
        <v>63</v>
      </c>
      <c r="C29" s="279" t="s">
        <v>7</v>
      </c>
      <c r="D29" s="250">
        <f>D31+D32</f>
        <v>2</v>
      </c>
      <c r="E29" s="342" t="s">
        <v>7</v>
      </c>
      <c r="F29" s="270">
        <f>F31+F32</f>
        <v>0</v>
      </c>
      <c r="G29" s="334" t="s">
        <v>7</v>
      </c>
      <c r="H29" s="270">
        <f>J29+'0106-25_0113_0203_0412_0505расх'!D29</f>
        <v>0</v>
      </c>
      <c r="I29" s="279" t="s">
        <v>7</v>
      </c>
      <c r="J29" s="270">
        <f>J31+J32</f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</row>
    <row r="30" spans="1:80" s="18" customFormat="1" ht="12.75" customHeight="1">
      <c r="A30" s="96" t="s">
        <v>32</v>
      </c>
      <c r="B30" s="133"/>
      <c r="C30" s="332"/>
      <c r="D30" s="244"/>
      <c r="E30" s="284"/>
      <c r="F30" s="268"/>
      <c r="G30" s="333"/>
      <c r="H30" s="268"/>
      <c r="I30" s="284"/>
      <c r="J30" s="268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</row>
    <row r="31" spans="1:80" s="18" customFormat="1" ht="18" customHeight="1">
      <c r="A31" s="94" t="s">
        <v>125</v>
      </c>
      <c r="B31" s="135" t="s">
        <v>64</v>
      </c>
      <c r="C31" s="279" t="s">
        <v>7</v>
      </c>
      <c r="D31" s="280">
        <v>2</v>
      </c>
      <c r="E31" s="279" t="s">
        <v>7</v>
      </c>
      <c r="F31" s="280"/>
      <c r="G31" s="334" t="s">
        <v>7</v>
      </c>
      <c r="H31" s="280">
        <f>J31+'0106-25_0113_0203_0412_0505расх'!D31</f>
        <v>0</v>
      </c>
      <c r="I31" s="279" t="s">
        <v>7</v>
      </c>
      <c r="J31" s="28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1:80" s="18" customFormat="1" ht="28.5" customHeight="1">
      <c r="A32" s="97" t="s">
        <v>126</v>
      </c>
      <c r="B32" s="135" t="s">
        <v>65</v>
      </c>
      <c r="C32" s="285" t="s">
        <v>7</v>
      </c>
      <c r="D32" s="261"/>
      <c r="E32" s="285" t="s">
        <v>7</v>
      </c>
      <c r="F32" s="280"/>
      <c r="G32" s="349" t="s">
        <v>7</v>
      </c>
      <c r="H32" s="280">
        <f>J32+'0106-25_0113_0203_0412_0505расх'!D32</f>
        <v>0</v>
      </c>
      <c r="I32" s="285" t="s">
        <v>7</v>
      </c>
      <c r="J32" s="28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</row>
    <row r="33" spans="1:80" s="18" customFormat="1" ht="18" customHeight="1" thickBot="1">
      <c r="A33" s="91" t="s">
        <v>128</v>
      </c>
      <c r="B33" s="130" t="s">
        <v>66</v>
      </c>
      <c r="C33" s="332" t="s">
        <v>7</v>
      </c>
      <c r="D33" s="244">
        <v>397</v>
      </c>
      <c r="E33" s="284" t="s">
        <v>7</v>
      </c>
      <c r="F33" s="267"/>
      <c r="G33" s="333" t="s">
        <v>7</v>
      </c>
      <c r="H33" s="267">
        <f>J33+'0106-25_0113_0203_0412_0505расх'!D33</f>
        <v>37</v>
      </c>
      <c r="I33" s="284" t="s">
        <v>7</v>
      </c>
      <c r="J33" s="267">
        <v>37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</row>
    <row r="34" spans="1:80" s="48" customFormat="1" ht="36.75" customHeight="1" thickBot="1">
      <c r="A34" s="79" t="s">
        <v>80</v>
      </c>
      <c r="B34" s="127" t="s">
        <v>10</v>
      </c>
      <c r="C34" s="313">
        <f>C19+C20+C27</f>
        <v>17741</v>
      </c>
      <c r="D34" s="237">
        <f>D19+D20+D27</f>
        <v>9345</v>
      </c>
      <c r="E34" s="337">
        <f>E19+E20+E27</f>
        <v>1173</v>
      </c>
      <c r="F34" s="264">
        <f>F19+F20+F27</f>
        <v>584</v>
      </c>
      <c r="G34" s="329">
        <f>I34+'0106-25_0113_0203_0412_0505расх'!C34</f>
        <v>2800</v>
      </c>
      <c r="H34" s="264">
        <f>J34+'0106-25_0113_0203_0412_0505расх'!D34</f>
        <v>1566</v>
      </c>
      <c r="I34" s="337">
        <f>I19+I20+I27</f>
        <v>2800</v>
      </c>
      <c r="J34" s="264">
        <f>J19+J20+J27</f>
        <v>1566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</row>
  </sheetData>
  <sheetProtection/>
  <mergeCells count="8">
    <mergeCell ref="C4:D4"/>
    <mergeCell ref="C3:J3"/>
    <mergeCell ref="A2:J2"/>
    <mergeCell ref="A3:A5"/>
    <mergeCell ref="B3:B5"/>
    <mergeCell ref="E4:F4"/>
    <mergeCell ref="G4:H4"/>
    <mergeCell ref="I4:J4"/>
  </mergeCells>
  <printOptions/>
  <pageMargins left="0.5905511811023623" right="0.3937007874015748" top="0.3937007874015748" bottom="0.3937007874015748" header="0.1968503937007874" footer="0.11811023622047245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0"/>
  <sheetViews>
    <sheetView zoomScalePageLayoutView="0" workbookViewId="0" topLeftCell="A1">
      <pane xSplit="2" ySplit="6" topLeftCell="E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7" sqref="F17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4.25390625" style="1" customWidth="1"/>
    <col min="4" max="4" width="14.875" style="1" customWidth="1"/>
    <col min="5" max="5" width="15.125" style="1" customWidth="1"/>
    <col min="6" max="6" width="14.7539062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2.62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4.875" style="1" customWidth="1"/>
    <col min="15" max="16384" width="9.125" style="1" customWidth="1"/>
  </cols>
  <sheetData>
    <row r="1" spans="13:14" ht="12.75">
      <c r="M1" s="679" t="s">
        <v>95</v>
      </c>
      <c r="N1" s="679"/>
    </row>
    <row r="2" spans="1:14" s="21" customFormat="1" ht="13.5" customHeight="1" thickBot="1">
      <c r="A2" s="680" t="s">
        <v>136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spans="1:14" ht="12.75" customHeight="1" thickBot="1">
      <c r="A3" s="666" t="s">
        <v>4</v>
      </c>
      <c r="B3" s="726" t="s">
        <v>18</v>
      </c>
      <c r="C3" s="723" t="s">
        <v>38</v>
      </c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</row>
    <row r="4" spans="1:14" ht="93" customHeight="1" thickBot="1">
      <c r="A4" s="666"/>
      <c r="B4" s="726"/>
      <c r="C4" s="682" t="s">
        <v>183</v>
      </c>
      <c r="D4" s="682"/>
      <c r="E4" s="682"/>
      <c r="F4" s="682" t="s">
        <v>184</v>
      </c>
      <c r="G4" s="682"/>
      <c r="H4" s="682"/>
      <c r="I4" s="682" t="s">
        <v>112</v>
      </c>
      <c r="J4" s="682"/>
      <c r="K4" s="682"/>
      <c r="L4" s="682" t="s">
        <v>185</v>
      </c>
      <c r="M4" s="682"/>
      <c r="N4" s="682"/>
    </row>
    <row r="5" spans="1:14" s="20" customFormat="1" ht="77.25" customHeight="1" thickBot="1">
      <c r="A5" s="666"/>
      <c r="B5" s="726"/>
      <c r="C5" s="72" t="s">
        <v>137</v>
      </c>
      <c r="D5" s="74" t="s">
        <v>138</v>
      </c>
      <c r="E5" s="74" t="s">
        <v>42</v>
      </c>
      <c r="F5" s="72" t="s">
        <v>137</v>
      </c>
      <c r="G5" s="74" t="s">
        <v>138</v>
      </c>
      <c r="H5" s="74" t="s">
        <v>42</v>
      </c>
      <c r="I5" s="72" t="s">
        <v>137</v>
      </c>
      <c r="J5" s="74" t="s">
        <v>138</v>
      </c>
      <c r="K5" s="74" t="s">
        <v>42</v>
      </c>
      <c r="L5" s="72" t="s">
        <v>137</v>
      </c>
      <c r="M5" s="74" t="s">
        <v>138</v>
      </c>
      <c r="N5" s="74" t="s">
        <v>42</v>
      </c>
    </row>
    <row r="6" spans="1:14" ht="13.5" thickBot="1">
      <c r="A6" s="91">
        <v>1</v>
      </c>
      <c r="B6" s="136" t="s">
        <v>5</v>
      </c>
      <c r="C6" s="136" t="s">
        <v>6</v>
      </c>
      <c r="D6" s="71">
        <v>4</v>
      </c>
      <c r="E6" s="71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  <c r="K6" s="75">
        <v>11</v>
      </c>
      <c r="L6" s="75">
        <v>12</v>
      </c>
      <c r="M6" s="75">
        <v>13</v>
      </c>
      <c r="N6" s="75">
        <v>14</v>
      </c>
    </row>
    <row r="7" spans="1:14" s="49" customFormat="1" ht="33" customHeight="1" thickBot="1">
      <c r="A7" s="107" t="s">
        <v>139</v>
      </c>
      <c r="B7" s="80" t="s">
        <v>19</v>
      </c>
      <c r="C7" s="312"/>
      <c r="D7" s="277"/>
      <c r="E7" s="312"/>
      <c r="F7" s="473"/>
      <c r="G7" s="474"/>
      <c r="H7" s="314"/>
      <c r="I7" s="473">
        <f>L7+'0106-25_0113_0203_0412_0505 чис'!C7</f>
        <v>0</v>
      </c>
      <c r="J7" s="474">
        <f>M7+'0106-25_0113_0203_0412_0505 чис'!D7</f>
        <v>0</v>
      </c>
      <c r="K7" s="314">
        <f>N7+'0106-25_0113_0203_0412_0505 чис'!E7</f>
        <v>0</v>
      </c>
      <c r="L7" s="473"/>
      <c r="M7" s="473"/>
      <c r="N7" s="315"/>
    </row>
    <row r="8" spans="1:14" s="49" customFormat="1" ht="39.75" customHeight="1" thickBot="1">
      <c r="A8" s="107" t="s">
        <v>140</v>
      </c>
      <c r="B8" s="80" t="s">
        <v>20</v>
      </c>
      <c r="C8" s="471">
        <f aca="true" t="shared" si="0" ref="C8:H8">C10+C11+C12+C13+C14</f>
        <v>24</v>
      </c>
      <c r="D8" s="471">
        <f t="shared" si="0"/>
        <v>23</v>
      </c>
      <c r="E8" s="471">
        <f t="shared" si="0"/>
        <v>23</v>
      </c>
      <c r="F8" s="471">
        <f t="shared" si="0"/>
        <v>2</v>
      </c>
      <c r="G8" s="471">
        <f t="shared" si="0"/>
        <v>2</v>
      </c>
      <c r="H8" s="471">
        <f t="shared" si="0"/>
        <v>2</v>
      </c>
      <c r="I8" s="473">
        <f>L8+'0106-25_0113_0203_0412_0505 чис'!C8</f>
        <v>6</v>
      </c>
      <c r="J8" s="474">
        <f>M8+'0106-25_0113_0203_0412_0505 чис'!D8</f>
        <v>5</v>
      </c>
      <c r="K8" s="314">
        <f>N8+'0106-25_0113_0203_0412_0505 чис'!E8</f>
        <v>5</v>
      </c>
      <c r="L8" s="471">
        <f>L10+L11+L12+L13+L14</f>
        <v>6</v>
      </c>
      <c r="M8" s="471">
        <f>M10+M11+M12+M13+M14</f>
        <v>5</v>
      </c>
      <c r="N8" s="471">
        <f>N10+N11+N12+N13+N14</f>
        <v>5</v>
      </c>
    </row>
    <row r="9" spans="1:14" ht="15" customHeight="1">
      <c r="A9" s="109" t="s">
        <v>73</v>
      </c>
      <c r="B9" s="88"/>
      <c r="C9" s="475"/>
      <c r="D9" s="476"/>
      <c r="E9" s="316"/>
      <c r="F9" s="475"/>
      <c r="G9" s="476"/>
      <c r="H9" s="316"/>
      <c r="I9" s="518"/>
      <c r="J9" s="519"/>
      <c r="K9" s="318"/>
      <c r="L9" s="475"/>
      <c r="M9" s="475"/>
      <c r="N9" s="346"/>
    </row>
    <row r="10" spans="1:14" ht="27" customHeight="1">
      <c r="A10" s="445" t="s">
        <v>141</v>
      </c>
      <c r="B10" s="55" t="s">
        <v>46</v>
      </c>
      <c r="C10" s="477">
        <v>2</v>
      </c>
      <c r="D10" s="478">
        <v>2</v>
      </c>
      <c r="E10" s="319">
        <v>2</v>
      </c>
      <c r="F10" s="514">
        <v>1</v>
      </c>
      <c r="G10" s="515">
        <v>1</v>
      </c>
      <c r="H10" s="320">
        <v>1</v>
      </c>
      <c r="I10" s="514">
        <f>L10+'0106-25_0113_0203_0412_0505 чис'!C10</f>
        <v>1</v>
      </c>
      <c r="J10" s="514">
        <f>M10+'0106-25_0113_0203_0412_0505 чис'!D10</f>
        <v>1</v>
      </c>
      <c r="K10" s="320">
        <f>N10+'0106-25_0113_0203_0412_0505 чис'!E10</f>
        <v>1</v>
      </c>
      <c r="L10" s="514">
        <v>1</v>
      </c>
      <c r="M10" s="514">
        <v>1</v>
      </c>
      <c r="N10" s="649" t="s">
        <v>235</v>
      </c>
    </row>
    <row r="11" spans="1:14" ht="27.75" customHeight="1">
      <c r="A11" s="446" t="s">
        <v>142</v>
      </c>
      <c r="B11" s="56" t="s">
        <v>21</v>
      </c>
      <c r="C11" s="479">
        <v>3</v>
      </c>
      <c r="D11" s="480">
        <v>3</v>
      </c>
      <c r="E11" s="323">
        <v>3</v>
      </c>
      <c r="F11" s="516">
        <v>1</v>
      </c>
      <c r="G11" s="517">
        <v>1</v>
      </c>
      <c r="H11" s="321">
        <v>1</v>
      </c>
      <c r="I11" s="516">
        <f>L11+'0106-25_0113_0203_0412_0505 чис'!C11</f>
        <v>0</v>
      </c>
      <c r="J11" s="516">
        <f>M11+'0106-25_0113_0203_0412_0505 чис'!D11</f>
        <v>0</v>
      </c>
      <c r="K11" s="321">
        <f>N11+'0106-25_0113_0203_0412_0505 чис'!E11</f>
        <v>0</v>
      </c>
      <c r="L11" s="516"/>
      <c r="M11" s="516"/>
      <c r="N11" s="322"/>
    </row>
    <row r="12" spans="1:14" ht="27.75" customHeight="1">
      <c r="A12" s="446" t="s">
        <v>143</v>
      </c>
      <c r="B12" s="56" t="s">
        <v>22</v>
      </c>
      <c r="C12" s="479">
        <v>2</v>
      </c>
      <c r="D12" s="480">
        <v>2</v>
      </c>
      <c r="E12" s="323">
        <v>2</v>
      </c>
      <c r="F12" s="516"/>
      <c r="G12" s="517"/>
      <c r="H12" s="321"/>
      <c r="I12" s="516">
        <f>L12+'0106-25_0113_0203_0412_0505 чис'!C12</f>
        <v>2</v>
      </c>
      <c r="J12" s="516">
        <f>M12+'0106-25_0113_0203_0412_0505 чис'!D12</f>
        <v>2</v>
      </c>
      <c r="K12" s="321">
        <f>N12+'0106-25_0113_0203_0412_0505 чис'!E12</f>
        <v>2</v>
      </c>
      <c r="L12" s="516">
        <v>2</v>
      </c>
      <c r="M12" s="516">
        <v>2</v>
      </c>
      <c r="N12" s="322">
        <v>2</v>
      </c>
    </row>
    <row r="13" spans="1:14" ht="27.75" customHeight="1">
      <c r="A13" s="446" t="s">
        <v>144</v>
      </c>
      <c r="B13" s="56" t="s">
        <v>23</v>
      </c>
      <c r="C13" s="475">
        <v>17</v>
      </c>
      <c r="D13" s="476">
        <v>16</v>
      </c>
      <c r="E13" s="316">
        <v>16</v>
      </c>
      <c r="F13" s="518"/>
      <c r="G13" s="519"/>
      <c r="H13" s="318"/>
      <c r="I13" s="516">
        <f>L13+'0106-25_0113_0203_0412_0505 чис'!C13</f>
        <v>2</v>
      </c>
      <c r="J13" s="516">
        <f>M13+'0106-25_0113_0203_0412_0505 чис'!D13</f>
        <v>1</v>
      </c>
      <c r="K13" s="321">
        <f>N13+'0106-25_0113_0203_0412_0505 чис'!E13</f>
        <v>1</v>
      </c>
      <c r="L13" s="518">
        <v>2</v>
      </c>
      <c r="M13" s="518">
        <v>1</v>
      </c>
      <c r="N13" s="520">
        <v>1</v>
      </c>
    </row>
    <row r="14" spans="1:14" ht="26.25" customHeight="1" thickBot="1">
      <c r="A14" s="447" t="s">
        <v>145</v>
      </c>
      <c r="B14" s="57" t="s">
        <v>45</v>
      </c>
      <c r="C14" s="481"/>
      <c r="D14" s="482"/>
      <c r="E14" s="324"/>
      <c r="F14" s="521"/>
      <c r="G14" s="522"/>
      <c r="H14" s="325"/>
      <c r="I14" s="516">
        <f>L14+'0106-25_0113_0203_0412_0505 чис'!C14</f>
        <v>1</v>
      </c>
      <c r="J14" s="516">
        <f>M14+'0106-25_0113_0203_0412_0505 чис'!D14</f>
        <v>1</v>
      </c>
      <c r="K14" s="321">
        <f>N14+'0106-25_0113_0203_0412_0505 чис'!E14</f>
        <v>1</v>
      </c>
      <c r="L14" s="521">
        <v>1</v>
      </c>
      <c r="M14" s="521">
        <v>1</v>
      </c>
      <c r="N14" s="523">
        <v>1</v>
      </c>
    </row>
    <row r="15" spans="1:14" s="49" customFormat="1" ht="38.25" customHeight="1" thickBot="1">
      <c r="A15" s="111" t="s">
        <v>161</v>
      </c>
      <c r="B15" s="80" t="s">
        <v>47</v>
      </c>
      <c r="C15" s="471">
        <v>25.5</v>
      </c>
      <c r="D15" s="472">
        <v>23.5</v>
      </c>
      <c r="E15" s="652">
        <v>25</v>
      </c>
      <c r="F15" s="473"/>
      <c r="G15" s="474"/>
      <c r="H15" s="314"/>
      <c r="I15" s="473">
        <f>L15+'0106-25_0113_0203_0412_0505 чис'!C15</f>
        <v>0</v>
      </c>
      <c r="J15" s="474">
        <f>M15+'0106-25_0113_0203_0412_0505 чис'!D15</f>
        <v>0</v>
      </c>
      <c r="K15" s="314">
        <f>N15+'0106-25_0113_0203_0412_0505 чис'!E15</f>
        <v>0</v>
      </c>
      <c r="L15" s="471"/>
      <c r="M15" s="471"/>
      <c r="N15" s="650"/>
    </row>
    <row r="16" spans="1:14" s="49" customFormat="1" ht="39" customHeight="1" thickBot="1">
      <c r="A16" s="114" t="s">
        <v>159</v>
      </c>
      <c r="B16" s="80" t="s">
        <v>48</v>
      </c>
      <c r="C16" s="471">
        <v>18</v>
      </c>
      <c r="D16" s="472">
        <v>15</v>
      </c>
      <c r="E16" s="312">
        <v>20</v>
      </c>
      <c r="F16" s="473"/>
      <c r="G16" s="474"/>
      <c r="H16" s="314"/>
      <c r="I16" s="473">
        <f>L16+'0106-25_0113_0203_0412_0505 чис'!C16</f>
        <v>2</v>
      </c>
      <c r="J16" s="474">
        <f>M16+'0106-25_0113_0203_0412_0505 чис'!D16</f>
        <v>2</v>
      </c>
      <c r="K16" s="314">
        <f>N16+'0106-25_0113_0203_0412_0505 чис'!E16</f>
        <v>2</v>
      </c>
      <c r="L16" s="471">
        <v>2</v>
      </c>
      <c r="M16" s="471">
        <v>2</v>
      </c>
      <c r="N16" s="650" t="s">
        <v>5</v>
      </c>
    </row>
    <row r="17" spans="1:14" s="49" customFormat="1" ht="66" customHeight="1" thickBot="1">
      <c r="A17" s="112" t="s">
        <v>160</v>
      </c>
      <c r="B17" s="138" t="s">
        <v>49</v>
      </c>
      <c r="C17" s="498">
        <f aca="true" t="shared" si="1" ref="C17:H17">C7+C8+C15+C16</f>
        <v>67.5</v>
      </c>
      <c r="D17" s="499">
        <f t="shared" si="1"/>
        <v>61.5</v>
      </c>
      <c r="E17" s="653">
        <f t="shared" si="1"/>
        <v>68</v>
      </c>
      <c r="F17" s="498">
        <f t="shared" si="1"/>
        <v>2</v>
      </c>
      <c r="G17" s="499">
        <f t="shared" si="1"/>
        <v>2</v>
      </c>
      <c r="H17" s="326">
        <f t="shared" si="1"/>
        <v>2</v>
      </c>
      <c r="I17" s="498">
        <f>L17+'0106-25_0113_0203_0412_0505 чис'!C17</f>
        <v>8</v>
      </c>
      <c r="J17" s="499">
        <f>M17+'0106-25_0113_0203_0412_0505 чис'!D17</f>
        <v>7</v>
      </c>
      <c r="K17" s="326">
        <f>N17+'0106-25_0113_0203_0412_0505 чис'!E17</f>
        <v>7</v>
      </c>
      <c r="L17" s="498">
        <f>L7+L8+L15+L16</f>
        <v>8</v>
      </c>
      <c r="M17" s="498">
        <f>M7+M8+M15+M16</f>
        <v>7</v>
      </c>
      <c r="N17" s="651">
        <f>N7+N8+N15+N16</f>
        <v>7</v>
      </c>
    </row>
    <row r="18" spans="1:14" ht="12.75">
      <c r="A18" s="144"/>
      <c r="B18" s="145"/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81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</sheetData>
  <sheetProtection/>
  <mergeCells count="10">
    <mergeCell ref="C18:N18"/>
    <mergeCell ref="C4:E4"/>
    <mergeCell ref="C3:N3"/>
    <mergeCell ref="M1:N1"/>
    <mergeCell ref="A2:N2"/>
    <mergeCell ref="A3:A5"/>
    <mergeCell ref="B3:B5"/>
    <mergeCell ref="F4:H4"/>
    <mergeCell ref="I4:K4"/>
    <mergeCell ref="L4:N4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9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" sqref="C13:D13"/>
    </sheetView>
  </sheetViews>
  <sheetFormatPr defaultColWidth="9.00390625" defaultRowHeight="12.75"/>
  <cols>
    <col min="1" max="1" width="44.75390625" style="4" customWidth="1"/>
    <col min="2" max="2" width="6.625" style="1" customWidth="1"/>
    <col min="3" max="3" width="17.125" style="1" customWidth="1"/>
    <col min="4" max="4" width="15.125" style="1" customWidth="1"/>
    <col min="5" max="5" width="17.625" style="1" customWidth="1"/>
    <col min="6" max="6" width="18.00390625" style="1" customWidth="1"/>
    <col min="7" max="7" width="17.375" style="1" customWidth="1"/>
    <col min="8" max="8" width="16.375" style="1" customWidth="1"/>
    <col min="9" max="9" width="16.625" style="1" customWidth="1"/>
    <col min="10" max="10" width="17.375" style="1" customWidth="1"/>
    <col min="11" max="16384" width="9.125" style="1" customWidth="1"/>
  </cols>
  <sheetData>
    <row r="1" spans="9:10" ht="16.5" customHeight="1">
      <c r="I1" s="24"/>
      <c r="J1" s="24" t="s">
        <v>96</v>
      </c>
    </row>
    <row r="2" spans="1:18" ht="24.75" customHeight="1" thickBot="1">
      <c r="A2" s="448" t="s">
        <v>149</v>
      </c>
      <c r="B2" s="448"/>
      <c r="C2" s="448"/>
      <c r="D2" s="448"/>
      <c r="E2" s="448"/>
      <c r="F2" s="448"/>
      <c r="G2" s="448"/>
      <c r="H2" s="448"/>
      <c r="I2" s="448"/>
      <c r="J2" s="448"/>
      <c r="K2" s="449"/>
      <c r="L2" s="449"/>
      <c r="M2" s="449"/>
      <c r="N2" s="449"/>
      <c r="O2" s="449"/>
      <c r="P2" s="449"/>
      <c r="Q2" s="449"/>
      <c r="R2" s="449"/>
    </row>
    <row r="3" spans="1:18" ht="16.5" customHeight="1" thickBot="1">
      <c r="A3" s="682" t="s">
        <v>4</v>
      </c>
      <c r="B3" s="682" t="s">
        <v>18</v>
      </c>
      <c r="C3" s="723" t="s">
        <v>39</v>
      </c>
      <c r="D3" s="723"/>
      <c r="E3" s="723"/>
      <c r="F3" s="723"/>
      <c r="G3" s="723"/>
      <c r="H3" s="723"/>
      <c r="I3" s="723"/>
      <c r="J3" s="723"/>
      <c r="K3" s="2"/>
      <c r="L3" s="2"/>
      <c r="M3" s="2"/>
      <c r="N3" s="2"/>
      <c r="O3" s="2"/>
      <c r="P3" s="2"/>
      <c r="Q3" s="2"/>
      <c r="R3" s="2"/>
    </row>
    <row r="4" spans="1:10" ht="91.5" customHeight="1" thickBot="1">
      <c r="A4" s="682"/>
      <c r="B4" s="682"/>
      <c r="C4" s="682" t="s">
        <v>186</v>
      </c>
      <c r="D4" s="682"/>
      <c r="E4" s="682" t="s">
        <v>187</v>
      </c>
      <c r="F4" s="682"/>
      <c r="G4" s="682" t="s">
        <v>113</v>
      </c>
      <c r="H4" s="682"/>
      <c r="I4" s="682" t="s">
        <v>188</v>
      </c>
      <c r="J4" s="682"/>
    </row>
    <row r="5" spans="1:10" ht="13.5" customHeight="1" hidden="1">
      <c r="A5" s="682"/>
      <c r="B5" s="682"/>
      <c r="C5" s="76"/>
      <c r="D5" s="76"/>
      <c r="E5" s="115"/>
      <c r="F5" s="115"/>
      <c r="G5" s="115"/>
      <c r="H5" s="115"/>
      <c r="I5" s="115"/>
      <c r="J5" s="116"/>
    </row>
    <row r="6" spans="1:10" ht="13.5" customHeight="1" hidden="1" thickBot="1">
      <c r="A6" s="682"/>
      <c r="B6" s="682"/>
      <c r="C6" s="681" t="s">
        <v>40</v>
      </c>
      <c r="D6" s="681"/>
      <c r="E6" s="681"/>
      <c r="F6" s="681"/>
      <c r="G6" s="681"/>
      <c r="H6" s="681"/>
      <c r="I6" s="681"/>
      <c r="J6" s="681"/>
    </row>
    <row r="7" spans="1:10" s="3" customFormat="1" ht="15" customHeight="1" thickBot="1">
      <c r="A7" s="71">
        <v>1</v>
      </c>
      <c r="B7" s="75">
        <v>2</v>
      </c>
      <c r="C7" s="694">
        <v>4</v>
      </c>
      <c r="D7" s="694"/>
      <c r="E7" s="694">
        <v>6</v>
      </c>
      <c r="F7" s="694"/>
      <c r="G7" s="694">
        <v>8</v>
      </c>
      <c r="H7" s="694"/>
      <c r="I7" s="694">
        <v>10</v>
      </c>
      <c r="J7" s="694"/>
    </row>
    <row r="8" spans="1:10" s="50" customFormat="1" ht="39.75" customHeight="1">
      <c r="A8" s="187" t="s">
        <v>81</v>
      </c>
      <c r="B8" s="192">
        <v>300</v>
      </c>
      <c r="C8" s="797">
        <v>8</v>
      </c>
      <c r="D8" s="798"/>
      <c r="E8" s="795"/>
      <c r="F8" s="795"/>
      <c r="G8" s="800">
        <f>I8+'0106-25_0113_0412_0505 справка'!C8</f>
        <v>1</v>
      </c>
      <c r="H8" s="801"/>
      <c r="I8" s="795">
        <v>1</v>
      </c>
      <c r="J8" s="796"/>
    </row>
    <row r="9" spans="1:10" ht="51.75" customHeight="1">
      <c r="A9" s="188" t="s">
        <v>156</v>
      </c>
      <c r="B9" s="193">
        <v>400</v>
      </c>
      <c r="C9" s="802">
        <f>'0104-04,08_0106 расходы'!D11-'0104-04,08_0106 расходы'!D16</f>
        <v>2359</v>
      </c>
      <c r="D9" s="803"/>
      <c r="E9" s="784">
        <v>472</v>
      </c>
      <c r="F9" s="784"/>
      <c r="G9" s="804">
        <f>I9+'0106-25_0113_0412_0505 справка'!C9</f>
        <v>960</v>
      </c>
      <c r="H9" s="805"/>
      <c r="I9" s="784">
        <v>960</v>
      </c>
      <c r="J9" s="803"/>
    </row>
    <row r="10" spans="1:10" ht="16.5" customHeight="1">
      <c r="A10" s="189" t="s">
        <v>72</v>
      </c>
      <c r="B10" s="60"/>
      <c r="C10" s="785"/>
      <c r="D10" s="786"/>
      <c r="E10" s="793"/>
      <c r="F10" s="793"/>
      <c r="G10" s="785"/>
      <c r="H10" s="786"/>
      <c r="I10" s="793"/>
      <c r="J10" s="786"/>
    </row>
    <row r="11" spans="1:10" ht="21.75" customHeight="1">
      <c r="A11" s="190" t="s">
        <v>151</v>
      </c>
      <c r="B11" s="194">
        <v>410</v>
      </c>
      <c r="C11" s="787">
        <v>277</v>
      </c>
      <c r="D11" s="788"/>
      <c r="E11" s="806">
        <v>310</v>
      </c>
      <c r="F11" s="806"/>
      <c r="G11" s="782">
        <f>I11+'0106-25_0113_0412_0505 справка'!C11</f>
        <v>306</v>
      </c>
      <c r="H11" s="783"/>
      <c r="I11" s="799">
        <v>306</v>
      </c>
      <c r="J11" s="788"/>
    </row>
    <row r="12" spans="1:10" ht="24.75" customHeight="1">
      <c r="A12" s="191" t="s">
        <v>152</v>
      </c>
      <c r="B12" s="195">
        <v>420</v>
      </c>
      <c r="C12" s="789">
        <v>397</v>
      </c>
      <c r="D12" s="790"/>
      <c r="E12" s="784">
        <v>162</v>
      </c>
      <c r="F12" s="784"/>
      <c r="G12" s="782">
        <f>I12+'0106-25_0113_0412_0505 справка'!C12</f>
        <v>0</v>
      </c>
      <c r="H12" s="783"/>
      <c r="I12" s="789"/>
      <c r="J12" s="790"/>
    </row>
    <row r="13" spans="1:10" ht="26.25" customHeight="1">
      <c r="A13" s="191" t="s">
        <v>153</v>
      </c>
      <c r="B13" s="195">
        <v>430</v>
      </c>
      <c r="C13" s="789">
        <v>351</v>
      </c>
      <c r="D13" s="790"/>
      <c r="E13" s="784"/>
      <c r="F13" s="784"/>
      <c r="G13" s="782">
        <f>I13+'0106-25_0113_0412_0505 справка'!C13</f>
        <v>365</v>
      </c>
      <c r="H13" s="783"/>
      <c r="I13" s="789">
        <v>365</v>
      </c>
      <c r="J13" s="790"/>
    </row>
    <row r="14" spans="1:10" ht="23.25" customHeight="1">
      <c r="A14" s="191" t="s">
        <v>154</v>
      </c>
      <c r="B14" s="195">
        <v>440</v>
      </c>
      <c r="C14" s="789">
        <v>1334</v>
      </c>
      <c r="D14" s="790"/>
      <c r="E14" s="784"/>
      <c r="F14" s="784"/>
      <c r="G14" s="782">
        <f>I14+'0106-25_0113_0412_0505 справка'!C14</f>
        <v>185</v>
      </c>
      <c r="H14" s="783"/>
      <c r="I14" s="789">
        <v>185</v>
      </c>
      <c r="J14" s="790"/>
    </row>
    <row r="15" spans="1:10" ht="24.75" customHeight="1" thickBot="1">
      <c r="A15" s="451" t="s">
        <v>155</v>
      </c>
      <c r="B15" s="196">
        <v>450</v>
      </c>
      <c r="C15" s="791"/>
      <c r="D15" s="792"/>
      <c r="E15" s="793"/>
      <c r="F15" s="793"/>
      <c r="G15" s="782">
        <f>I15+'0106-25_0113_0412_0505 справка'!C15</f>
        <v>104</v>
      </c>
      <c r="H15" s="783"/>
      <c r="I15" s="794">
        <v>104</v>
      </c>
      <c r="J15" s="792"/>
    </row>
    <row r="16" spans="1:10" ht="33.75" customHeight="1" thickBot="1">
      <c r="A16" s="450" t="s">
        <v>4</v>
      </c>
      <c r="B16" s="124"/>
      <c r="C16" s="71" t="s">
        <v>58</v>
      </c>
      <c r="D16" s="71" t="s">
        <v>59</v>
      </c>
      <c r="E16" s="71" t="s">
        <v>163</v>
      </c>
      <c r="F16" s="71" t="s">
        <v>59</v>
      </c>
      <c r="G16" s="71" t="s">
        <v>163</v>
      </c>
      <c r="H16" s="71" t="s">
        <v>59</v>
      </c>
      <c r="I16" s="71" t="s">
        <v>163</v>
      </c>
      <c r="J16" s="71" t="s">
        <v>59</v>
      </c>
    </row>
    <row r="17" spans="1:10" ht="14.25" customHeight="1" thickBot="1">
      <c r="A17" s="123">
        <v>1</v>
      </c>
      <c r="B17" s="151">
        <v>2</v>
      </c>
      <c r="C17" s="151">
        <v>3</v>
      </c>
      <c r="D17" s="151">
        <v>4</v>
      </c>
      <c r="E17" s="151">
        <v>5</v>
      </c>
      <c r="F17" s="151">
        <v>6</v>
      </c>
      <c r="G17" s="151">
        <v>7</v>
      </c>
      <c r="H17" s="151">
        <v>8</v>
      </c>
      <c r="I17" s="151">
        <v>9</v>
      </c>
      <c r="J17" s="151">
        <v>10</v>
      </c>
    </row>
    <row r="18" spans="1:10" ht="19.5" customHeight="1">
      <c r="A18" s="704" t="s">
        <v>157</v>
      </c>
      <c r="B18" s="197"/>
      <c r="C18" s="155"/>
      <c r="D18" s="171"/>
      <c r="E18" s="162"/>
      <c r="F18" s="163"/>
      <c r="G18" s="452"/>
      <c r="H18" s="452"/>
      <c r="I18" s="436"/>
      <c r="J18" s="436"/>
    </row>
    <row r="19" spans="1:10" ht="33.75" customHeight="1" thickBot="1">
      <c r="A19" s="705"/>
      <c r="B19" s="197">
        <v>460</v>
      </c>
      <c r="C19" s="628">
        <v>17</v>
      </c>
      <c r="D19" s="629">
        <v>16</v>
      </c>
      <c r="E19" s="350"/>
      <c r="F19" s="351"/>
      <c r="G19" s="352">
        <f>I19+'0106-25_0113_0412_0505 справка'!C19</f>
        <v>1</v>
      </c>
      <c r="H19" s="352">
        <f>J19+'0106-25_0113_0412_0505 справка'!D19</f>
        <v>1</v>
      </c>
      <c r="I19" s="350">
        <v>1</v>
      </c>
      <c r="J19" s="350">
        <v>1</v>
      </c>
    </row>
    <row r="20" spans="1:10" ht="10.5" customHeight="1">
      <c r="A20" s="706" t="s">
        <v>158</v>
      </c>
      <c r="B20" s="68"/>
      <c r="C20" s="222"/>
      <c r="D20" s="353"/>
      <c r="E20" s="233"/>
      <c r="F20" s="353"/>
      <c r="G20" s="353"/>
      <c r="H20" s="354"/>
      <c r="I20" s="353"/>
      <c r="J20" s="354"/>
    </row>
    <row r="21" spans="1:10" ht="21.75" customHeight="1" thickBot="1">
      <c r="A21" s="707"/>
      <c r="B21" s="70">
        <v>470</v>
      </c>
      <c r="C21" s="628"/>
      <c r="D21" s="350"/>
      <c r="E21" s="355"/>
      <c r="F21" s="350"/>
      <c r="G21" s="352">
        <f>I21+'0106-25_0113_0412_0505 справка'!C21</f>
        <v>0</v>
      </c>
      <c r="H21" s="356">
        <f>J21+'0106-25_0113_0412_0505 справка'!D21</f>
        <v>0</v>
      </c>
      <c r="I21" s="350"/>
      <c r="J21" s="351"/>
    </row>
    <row r="22" spans="1:8" ht="9" customHeight="1">
      <c r="A22" s="29"/>
      <c r="B22" s="29"/>
      <c r="C22" s="29"/>
      <c r="D22" s="29"/>
      <c r="E22" s="30"/>
      <c r="F22" s="30"/>
      <c r="G22" s="30"/>
      <c r="H22" s="30"/>
    </row>
    <row r="23" spans="1:10" ht="24.75" customHeight="1">
      <c r="A23" s="702"/>
      <c r="B23" s="703"/>
      <c r="C23" s="703"/>
      <c r="D23" s="703"/>
      <c r="E23" s="703"/>
      <c r="F23" s="703"/>
      <c r="G23" s="703"/>
      <c r="H23" s="703"/>
      <c r="I23" s="703"/>
      <c r="J23" s="703"/>
    </row>
    <row r="24" spans="1:8" ht="24.75" customHeight="1">
      <c r="A24" s="37"/>
      <c r="B24" s="31"/>
      <c r="C24" s="31"/>
      <c r="D24" s="31"/>
      <c r="E24" s="31"/>
      <c r="F24" s="31"/>
      <c r="G24" s="31"/>
      <c r="H24" s="31"/>
    </row>
    <row r="25" spans="1:8" ht="24.75" customHeight="1">
      <c r="A25" s="37"/>
      <c r="B25" s="31"/>
      <c r="C25" s="31"/>
      <c r="D25" s="31"/>
      <c r="E25" s="31"/>
      <c r="F25" s="31"/>
      <c r="G25" s="31"/>
      <c r="H25" s="31"/>
    </row>
    <row r="26" spans="1:8" ht="15" customHeight="1">
      <c r="A26" s="32"/>
      <c r="B26" s="697"/>
      <c r="C26" s="698"/>
      <c r="D26" s="698"/>
      <c r="E26" s="36"/>
      <c r="F26" s="685"/>
      <c r="G26" s="675"/>
      <c r="H26" s="30"/>
    </row>
    <row r="27" spans="1:8" ht="11.25" customHeight="1">
      <c r="A27" s="32"/>
      <c r="B27" s="32"/>
      <c r="C27" s="695"/>
      <c r="D27" s="695"/>
      <c r="E27" s="30"/>
      <c r="F27" s="708"/>
      <c r="G27" s="708"/>
      <c r="H27" s="30"/>
    </row>
    <row r="28" spans="1:8" ht="10.5" customHeight="1">
      <c r="A28" s="33"/>
      <c r="B28" s="32"/>
      <c r="C28" s="31"/>
      <c r="D28" s="31"/>
      <c r="E28" s="30"/>
      <c r="F28" s="30"/>
      <c r="G28" s="30"/>
      <c r="H28" s="30"/>
    </row>
    <row r="29" spans="1:8" ht="10.5" customHeight="1">
      <c r="A29" s="33"/>
      <c r="B29" s="720"/>
      <c r="C29" s="720"/>
      <c r="D29" s="720"/>
      <c r="E29" s="30"/>
      <c r="F29" s="685"/>
      <c r="G29" s="675"/>
      <c r="H29" s="30"/>
    </row>
    <row r="30" spans="1:8" ht="13.5" customHeight="1">
      <c r="A30" s="14"/>
      <c r="B30" s="708"/>
      <c r="C30" s="708"/>
      <c r="D30" s="708"/>
      <c r="E30" s="30"/>
      <c r="F30" s="708"/>
      <c r="G30" s="708"/>
      <c r="H30" s="30"/>
    </row>
    <row r="31" spans="1:8" ht="14.25" customHeight="1">
      <c r="A31" s="14"/>
      <c r="B31" s="31"/>
      <c r="C31" s="31"/>
      <c r="D31" s="31"/>
      <c r="E31" s="30"/>
      <c r="F31" s="30"/>
      <c r="G31" s="30"/>
      <c r="H31" s="30"/>
    </row>
    <row r="32" spans="1:4" ht="29.25" customHeight="1" hidden="1">
      <c r="A32" s="5"/>
      <c r="B32" s="719"/>
      <c r="C32" s="718"/>
      <c r="D32" s="718"/>
    </row>
    <row r="33" spans="1:4" ht="11.25" customHeight="1" hidden="1">
      <c r="A33" s="7"/>
      <c r="B33" s="718"/>
      <c r="C33" s="718"/>
      <c r="D33" s="718"/>
    </row>
    <row r="34" spans="1:4" ht="30.75" customHeight="1" hidden="1">
      <c r="A34" s="8"/>
      <c r="B34" s="717"/>
      <c r="C34" s="717"/>
      <c r="D34" s="717"/>
    </row>
    <row r="35" spans="1:4" ht="10.5" customHeight="1" hidden="1">
      <c r="A35" s="9"/>
      <c r="B35" s="718"/>
      <c r="C35" s="718"/>
      <c r="D35" s="718"/>
    </row>
    <row r="36" spans="1:4" ht="33.75" customHeight="1" hidden="1">
      <c r="A36" s="9"/>
      <c r="B36" s="716"/>
      <c r="C36" s="716"/>
      <c r="D36" s="716"/>
    </row>
    <row r="37" spans="1:4" ht="12.75" hidden="1">
      <c r="A37" s="6"/>
      <c r="B37" s="2"/>
      <c r="C37" s="2"/>
      <c r="D37" s="2"/>
    </row>
    <row r="38" spans="1:4" ht="12.75" hidden="1">
      <c r="A38" s="6"/>
      <c r="B38" s="2"/>
      <c r="C38" s="2"/>
      <c r="D38" s="2"/>
    </row>
    <row r="39" spans="1:4" ht="12.75" hidden="1">
      <c r="A39" s="6"/>
      <c r="B39" s="2"/>
      <c r="C39" s="2"/>
      <c r="D39" s="2"/>
    </row>
    <row r="40" spans="1:4" ht="12.75" hidden="1">
      <c r="A40" s="6"/>
      <c r="B40" s="2"/>
      <c r="C40" s="2"/>
      <c r="D40" s="2"/>
    </row>
    <row r="41" spans="1:4" ht="12.75" hidden="1">
      <c r="A41" s="6"/>
      <c r="B41" s="2"/>
      <c r="C41" s="2"/>
      <c r="D41" s="2"/>
    </row>
    <row r="42" spans="1:4" ht="12.75" hidden="1">
      <c r="A42" s="6"/>
      <c r="B42" s="2"/>
      <c r="C42" s="2"/>
      <c r="D42" s="2"/>
    </row>
    <row r="43" spans="1:4" ht="12.75" hidden="1">
      <c r="A43" s="6"/>
      <c r="B43" s="2"/>
      <c r="C43" s="2"/>
      <c r="D43" s="2"/>
    </row>
    <row r="44" spans="1:4" ht="12.75" hidden="1">
      <c r="A44" s="6"/>
      <c r="B44" s="2"/>
      <c r="C44" s="2"/>
      <c r="D44" s="2"/>
    </row>
    <row r="45" spans="1:4" ht="12.75" hidden="1">
      <c r="A45" s="6"/>
      <c r="B45" s="2"/>
      <c r="C45" s="2"/>
      <c r="D45" s="2"/>
    </row>
    <row r="46" spans="1:4" ht="12.75" hidden="1">
      <c r="A46" s="6"/>
      <c r="B46" s="2"/>
      <c r="C46" s="2"/>
      <c r="D46" s="2"/>
    </row>
    <row r="47" spans="1:4" ht="12.75" hidden="1">
      <c r="A47" s="6"/>
      <c r="B47" s="2"/>
      <c r="C47" s="2"/>
      <c r="D47" s="2"/>
    </row>
    <row r="48" spans="1:4" ht="12.75" hidden="1">
      <c r="A48" s="6"/>
      <c r="B48" s="2"/>
      <c r="C48" s="2"/>
      <c r="D48" s="2"/>
    </row>
    <row r="49" spans="1:4" ht="12.75" hidden="1">
      <c r="A49" s="6"/>
      <c r="B49" s="2"/>
      <c r="C49" s="2"/>
      <c r="D49" s="2"/>
    </row>
    <row r="50" spans="1:4" ht="12.75" hidden="1">
      <c r="A50" s="6"/>
      <c r="B50" s="2"/>
      <c r="C50" s="2"/>
      <c r="D50" s="2"/>
    </row>
    <row r="51" spans="1:4" ht="12.75" hidden="1">
      <c r="A51" s="6"/>
      <c r="B51" s="2"/>
      <c r="C51" s="2"/>
      <c r="D51" s="2"/>
    </row>
    <row r="52" spans="1:4" ht="12.75" hidden="1">
      <c r="A52" s="6"/>
      <c r="B52" s="2"/>
      <c r="C52" s="2"/>
      <c r="D52" s="2"/>
    </row>
    <row r="53" spans="1:4" ht="12.75" hidden="1">
      <c r="A53" s="6"/>
      <c r="B53" s="2"/>
      <c r="C53" s="2"/>
      <c r="D53" s="2"/>
    </row>
    <row r="54" spans="1:4" ht="12.75" hidden="1">
      <c r="A54" s="6"/>
      <c r="B54" s="2"/>
      <c r="C54" s="2"/>
      <c r="D54" s="2"/>
    </row>
    <row r="55" spans="1:4" ht="12.75" hidden="1">
      <c r="A55" s="6"/>
      <c r="B55" s="2"/>
      <c r="C55" s="2"/>
      <c r="D55" s="2"/>
    </row>
    <row r="56" spans="1:4" ht="12.75" hidden="1">
      <c r="A56" s="6"/>
      <c r="B56" s="2"/>
      <c r="C56" s="2"/>
      <c r="D56" s="2"/>
    </row>
    <row r="57" spans="1:4" ht="12.75" hidden="1">
      <c r="A57" s="6"/>
      <c r="B57" s="2"/>
      <c r="C57" s="2"/>
      <c r="D57" s="2"/>
    </row>
    <row r="58" spans="1:4" ht="12.75" hidden="1">
      <c r="A58" s="6"/>
      <c r="B58" s="2"/>
      <c r="C58" s="2"/>
      <c r="D58" s="2"/>
    </row>
    <row r="59" spans="1:4" ht="12.75" hidden="1">
      <c r="A59" s="6"/>
      <c r="B59" s="2"/>
      <c r="C59" s="2"/>
      <c r="D59" s="2"/>
    </row>
    <row r="60" spans="1:4" ht="12.75" hidden="1">
      <c r="A60" s="6"/>
      <c r="B60" s="2"/>
      <c r="C60" s="2"/>
      <c r="D60" s="2"/>
    </row>
    <row r="61" spans="1:4" ht="12.75" hidden="1">
      <c r="A61" s="6"/>
      <c r="B61" s="2"/>
      <c r="C61" s="2"/>
      <c r="D61" s="2"/>
    </row>
    <row r="62" spans="1:4" ht="12.75" hidden="1">
      <c r="A62" s="6"/>
      <c r="B62" s="2"/>
      <c r="C62" s="2"/>
      <c r="D62" s="2"/>
    </row>
    <row r="63" spans="1:4" ht="12.75" hidden="1">
      <c r="A63" s="6"/>
      <c r="B63" s="2"/>
      <c r="C63" s="2"/>
      <c r="D63" s="2"/>
    </row>
    <row r="64" spans="1:4" ht="12.75" hidden="1">
      <c r="A64" s="6"/>
      <c r="B64" s="2"/>
      <c r="C64" s="2"/>
      <c r="D64" s="2"/>
    </row>
    <row r="65" spans="1:4" ht="12.75" hidden="1">
      <c r="A65" s="6"/>
      <c r="B65" s="2"/>
      <c r="C65" s="2"/>
      <c r="D65" s="2"/>
    </row>
    <row r="66" spans="1:4" ht="12.75" hidden="1">
      <c r="A66" s="6"/>
      <c r="B66" s="2"/>
      <c r="C66" s="2"/>
      <c r="D66" s="2"/>
    </row>
    <row r="67" spans="1:4" ht="12.75" hidden="1">
      <c r="A67" s="6"/>
      <c r="B67" s="2"/>
      <c r="C67" s="2"/>
      <c r="D67" s="2"/>
    </row>
    <row r="68" spans="1:4" ht="12.75" hidden="1">
      <c r="A68" s="6"/>
      <c r="B68" s="2"/>
      <c r="C68" s="2"/>
      <c r="D68" s="2"/>
    </row>
    <row r="69" spans="1:4" ht="12.75" hidden="1">
      <c r="A69" s="6"/>
      <c r="B69" s="2"/>
      <c r="C69" s="2"/>
      <c r="D69" s="2"/>
    </row>
    <row r="70" spans="1:4" ht="12.75" hidden="1">
      <c r="A70" s="6"/>
      <c r="B70" s="2"/>
      <c r="C70" s="2"/>
      <c r="D70" s="2"/>
    </row>
    <row r="71" spans="1:4" ht="12.75" hidden="1">
      <c r="A71" s="6"/>
      <c r="B71" s="2"/>
      <c r="C71" s="2"/>
      <c r="D71" s="2"/>
    </row>
    <row r="72" spans="1:4" ht="12.75" hidden="1">
      <c r="A72" s="6"/>
      <c r="B72" s="2"/>
      <c r="C72" s="2"/>
      <c r="D72" s="2"/>
    </row>
    <row r="73" spans="1:4" ht="12.75" hidden="1">
      <c r="A73" s="6"/>
      <c r="B73" s="2"/>
      <c r="C73" s="2"/>
      <c r="D73" s="2"/>
    </row>
    <row r="74" spans="1:4" ht="12.75" hidden="1">
      <c r="A74" s="6"/>
      <c r="B74" s="2"/>
      <c r="C74" s="2"/>
      <c r="D74" s="2"/>
    </row>
    <row r="75" spans="1:4" ht="12.75" hidden="1">
      <c r="A75" s="6"/>
      <c r="B75" s="2"/>
      <c r="C75" s="2"/>
      <c r="D75" s="2"/>
    </row>
    <row r="76" spans="1:4" ht="12.75" hidden="1">
      <c r="A76" s="6"/>
      <c r="B76" s="2"/>
      <c r="C76" s="2"/>
      <c r="D76" s="2"/>
    </row>
    <row r="77" spans="1:4" ht="12.75" hidden="1">
      <c r="A77" s="6"/>
      <c r="B77" s="2"/>
      <c r="C77" s="2"/>
      <c r="D77" s="2"/>
    </row>
    <row r="78" spans="1:4" ht="12.75" hidden="1">
      <c r="A78" s="6"/>
      <c r="B78" s="2"/>
      <c r="C78" s="2"/>
      <c r="D78" s="2"/>
    </row>
    <row r="79" spans="1:4" ht="12.75" hidden="1">
      <c r="A79" s="6"/>
      <c r="B79" s="2"/>
      <c r="C79" s="2"/>
      <c r="D79" s="2"/>
    </row>
    <row r="80" spans="1:4" ht="12.75" hidden="1">
      <c r="A80" s="6"/>
      <c r="B80" s="2"/>
      <c r="C80" s="2"/>
      <c r="D80" s="2"/>
    </row>
    <row r="81" spans="1:4" ht="12.75" hidden="1">
      <c r="A81" s="6"/>
      <c r="B81" s="2"/>
      <c r="C81" s="2"/>
      <c r="D81" s="2"/>
    </row>
    <row r="82" spans="1:4" ht="12.75" hidden="1">
      <c r="A82" s="6"/>
      <c r="B82" s="2"/>
      <c r="C82" s="2"/>
      <c r="D82" s="2"/>
    </row>
    <row r="83" spans="1:4" ht="12.75" hidden="1">
      <c r="A83" s="6"/>
      <c r="B83" s="2"/>
      <c r="C83" s="2"/>
      <c r="D83" s="2"/>
    </row>
    <row r="84" spans="1:4" ht="12.75" hidden="1">
      <c r="A84" s="6"/>
      <c r="B84" s="2"/>
      <c r="C84" s="2"/>
      <c r="D84" s="2"/>
    </row>
    <row r="85" spans="1:4" ht="12.75" hidden="1">
      <c r="A85" s="6"/>
      <c r="B85" s="2"/>
      <c r="C85" s="2"/>
      <c r="D85" s="2"/>
    </row>
    <row r="86" spans="1:4" ht="12.75" hidden="1">
      <c r="A86" s="6"/>
      <c r="B86" s="2"/>
      <c r="C86" s="2"/>
      <c r="D86" s="2"/>
    </row>
    <row r="87" spans="1:4" ht="12.75" hidden="1">
      <c r="A87" s="6"/>
      <c r="B87" s="2"/>
      <c r="C87" s="2"/>
      <c r="D87" s="2"/>
    </row>
    <row r="88" spans="1:4" ht="12.75" hidden="1">
      <c r="A88" s="6"/>
      <c r="B88" s="2"/>
      <c r="C88" s="2"/>
      <c r="D88" s="2"/>
    </row>
    <row r="89" spans="1:4" ht="12.75" hidden="1">
      <c r="A89" s="6"/>
      <c r="B89" s="2"/>
      <c r="C89" s="2"/>
      <c r="D89" s="2"/>
    </row>
    <row r="90" spans="1:4" ht="12.75" hidden="1">
      <c r="A90" s="6"/>
      <c r="B90" s="2"/>
      <c r="C90" s="2"/>
      <c r="D90" s="2"/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</sheetData>
  <sheetProtection/>
  <mergeCells count="60">
    <mergeCell ref="E9:F9"/>
    <mergeCell ref="E10:F10"/>
    <mergeCell ref="E11:F11"/>
    <mergeCell ref="E12:F12"/>
    <mergeCell ref="E13:F13"/>
    <mergeCell ref="G11:H11"/>
    <mergeCell ref="G12:H12"/>
    <mergeCell ref="I10:J10"/>
    <mergeCell ref="G10:H10"/>
    <mergeCell ref="G9:H9"/>
    <mergeCell ref="I14:J14"/>
    <mergeCell ref="G13:H13"/>
    <mergeCell ref="I12:J12"/>
    <mergeCell ref="I13:J13"/>
    <mergeCell ref="C7:D7"/>
    <mergeCell ref="E7:F7"/>
    <mergeCell ref="G7:H7"/>
    <mergeCell ref="I7:J7"/>
    <mergeCell ref="C8:D8"/>
    <mergeCell ref="I11:J11"/>
    <mergeCell ref="G8:H8"/>
    <mergeCell ref="E8:F8"/>
    <mergeCell ref="C9:D9"/>
    <mergeCell ref="I9:J9"/>
    <mergeCell ref="I15:J15"/>
    <mergeCell ref="A3:A6"/>
    <mergeCell ref="B3:B6"/>
    <mergeCell ref="E4:F4"/>
    <mergeCell ref="G4:H4"/>
    <mergeCell ref="C3:J3"/>
    <mergeCell ref="I4:J4"/>
    <mergeCell ref="C4:D4"/>
    <mergeCell ref="I8:J8"/>
    <mergeCell ref="C6:J6"/>
    <mergeCell ref="A18:A19"/>
    <mergeCell ref="A20:A21"/>
    <mergeCell ref="F30:G30"/>
    <mergeCell ref="C14:D14"/>
    <mergeCell ref="C15:D15"/>
    <mergeCell ref="A23:J23"/>
    <mergeCell ref="B26:D26"/>
    <mergeCell ref="F26:G26"/>
    <mergeCell ref="E15:F15"/>
    <mergeCell ref="B29:D29"/>
    <mergeCell ref="B36:D36"/>
    <mergeCell ref="B32:D32"/>
    <mergeCell ref="B33:D33"/>
    <mergeCell ref="B34:D34"/>
    <mergeCell ref="B35:D35"/>
    <mergeCell ref="F27:G27"/>
    <mergeCell ref="F29:G29"/>
    <mergeCell ref="C27:D27"/>
    <mergeCell ref="B30:D30"/>
    <mergeCell ref="G15:H15"/>
    <mergeCell ref="E14:F14"/>
    <mergeCell ref="G14:H14"/>
    <mergeCell ref="C10:D10"/>
    <mergeCell ref="C11:D11"/>
    <mergeCell ref="C12:D12"/>
    <mergeCell ref="C13:D13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2013-10-08T06:16:44Z</cp:lastPrinted>
  <dcterms:created xsi:type="dcterms:W3CDTF">2004-07-20T14:26:37Z</dcterms:created>
  <dcterms:modified xsi:type="dcterms:W3CDTF">2014-07-14T12:37:50Z</dcterms:modified>
  <cp:category/>
  <cp:version/>
  <cp:contentType/>
  <cp:contentStatus/>
</cp:coreProperties>
</file>